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4)\Weekly Budget\"/>
    </mc:Choice>
  </mc:AlternateContent>
  <xr:revisionPtr revIDLastSave="3" documentId="13_ncr:1_{C05ADB2E-72F4-4EBA-AF97-876BD3F0C9FA}" xr6:coauthVersionLast="36" xr6:coauthVersionMax="47" xr10:uidLastSave="{508E17CA-A76E-4613-B5B8-3593B2BF6D38}"/>
  <bookViews>
    <workbookView xWindow="-120" yWindow="-120" windowWidth="20730" windowHeight="11310" xr2:uid="{00000000-000D-0000-FFFF-FFFF00000000}"/>
  </bookViews>
  <sheets>
    <sheet name="Personal Monthly Budget" sheetId="1" r:id="rId1"/>
  </sheets>
  <definedNames>
    <definedName name="_xlnm.Print_Area" localSheetId="0">'Personal Monthly Budget'!$A$1:$J$61</definedName>
  </definedNames>
  <calcPr calcId="191029"/>
  <webPublishing codePage="1252"/>
</workbook>
</file>

<file path=xl/calcChain.xml><?xml version="1.0" encoding="utf-8"?>
<calcChain xmlns="http://schemas.openxmlformats.org/spreadsheetml/2006/main">
  <c r="J51" i="1" l="1"/>
  <c r="I51" i="1"/>
  <c r="I37" i="1"/>
  <c r="H21" i="1"/>
  <c r="I21" i="1"/>
  <c r="J49" i="1"/>
  <c r="E14" i="1"/>
  <c r="E13" i="1"/>
  <c r="E12" i="1"/>
  <c r="J29" i="1"/>
  <c r="J36" i="1"/>
  <c r="E36" i="1"/>
  <c r="J46" i="1"/>
  <c r="J47" i="1"/>
  <c r="J48" i="1"/>
  <c r="J40" i="1"/>
  <c r="J41" i="1"/>
  <c r="J42" i="1"/>
  <c r="J33" i="1"/>
  <c r="J34" i="1"/>
  <c r="J35" i="1"/>
  <c r="J24" i="1"/>
  <c r="J25" i="1"/>
  <c r="J26" i="1"/>
  <c r="J27" i="1"/>
  <c r="J28" i="1"/>
  <c r="J11" i="1"/>
  <c r="J21" i="1" s="1"/>
  <c r="J12" i="1"/>
  <c r="J13" i="1"/>
  <c r="J14" i="1"/>
  <c r="J15" i="1"/>
  <c r="J16" i="1"/>
  <c r="J17" i="1"/>
  <c r="J18" i="1"/>
  <c r="J19" i="1"/>
  <c r="E46" i="1"/>
  <c r="E47" i="1"/>
  <c r="E48" i="1"/>
  <c r="E49" i="1"/>
  <c r="E50" i="1"/>
  <c r="E40" i="1"/>
  <c r="E41" i="1"/>
  <c r="E42" i="1"/>
  <c r="E33" i="1"/>
  <c r="E34" i="1"/>
  <c r="E35" i="1"/>
  <c r="E11" i="1"/>
  <c r="E15" i="1"/>
  <c r="E16" i="1"/>
  <c r="E17" i="1"/>
  <c r="E18" i="1"/>
  <c r="E19" i="1"/>
  <c r="E20" i="1"/>
  <c r="I43" i="1"/>
  <c r="H43" i="1"/>
  <c r="H37" i="1"/>
  <c r="I30" i="1"/>
  <c r="H30" i="1"/>
  <c r="D51" i="1"/>
  <c r="C51" i="1"/>
  <c r="D43" i="1"/>
  <c r="C43" i="1"/>
  <c r="D37" i="1"/>
  <c r="C37" i="1"/>
  <c r="D21" i="1"/>
  <c r="C21" i="1"/>
  <c r="E5" i="1"/>
  <c r="E8" i="1"/>
  <c r="E21" i="1" l="1"/>
  <c r="J43" i="1"/>
  <c r="J37" i="1"/>
  <c r="J30" i="1"/>
  <c r="E51" i="1"/>
  <c r="E43" i="1"/>
  <c r="E37" i="1"/>
  <c r="I58" i="1"/>
  <c r="I55" i="1"/>
  <c r="I59" i="1"/>
  <c r="I57" i="1"/>
  <c r="I60" i="1"/>
  <c r="I54" i="1"/>
  <c r="I56" i="1"/>
  <c r="E56" i="1"/>
  <c r="E60" i="1"/>
  <c r="E59" i="1"/>
  <c r="E58" i="1"/>
  <c r="E57" i="1"/>
  <c r="E54" i="1"/>
  <c r="E55" i="1"/>
  <c r="C57" i="1"/>
  <c r="C58" i="1"/>
  <c r="C55" i="1"/>
  <c r="C59" i="1"/>
  <c r="C56" i="1"/>
  <c r="C60" i="1"/>
  <c r="C54" i="1"/>
  <c r="E27" i="1"/>
  <c r="E28" i="1"/>
  <c r="E26" i="1"/>
  <c r="E25" i="1"/>
  <c r="E29" i="1"/>
  <c r="H55" i="1"/>
  <c r="H56" i="1"/>
  <c r="H60" i="1"/>
  <c r="H58" i="1"/>
  <c r="H59" i="1"/>
  <c r="H54" i="1"/>
  <c r="H57" i="1"/>
  <c r="J55" i="1"/>
  <c r="J57" i="1"/>
  <c r="J58" i="1"/>
  <c r="J59" i="1"/>
  <c r="J56" i="1"/>
  <c r="J54" i="1"/>
  <c r="J60" i="1"/>
  <c r="D55" i="1"/>
  <c r="D58" i="1"/>
  <c r="D59" i="1"/>
  <c r="D57" i="1"/>
  <c r="D60" i="1"/>
  <c r="D54" i="1"/>
  <c r="D56" i="1"/>
  <c r="E24" i="1"/>
  <c r="E30" i="1"/>
  <c r="J5" i="1"/>
  <c r="C30" i="1"/>
  <c r="J3" i="1"/>
  <c r="J6" i="1"/>
  <c r="D30" i="1"/>
  <c r="J4" i="1"/>
  <c r="J7" i="1"/>
  <c r="J8" i="1"/>
</calcChain>
</file>

<file path=xl/sharedStrings.xml><?xml version="1.0" encoding="utf-8"?>
<sst xmlns="http://schemas.openxmlformats.org/spreadsheetml/2006/main" count="145" uniqueCount="81">
  <si>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</si>
  <si>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</si>
  <si>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</si>
  <si>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</si>
  <si>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</si>
  <si>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</si>
  <si>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</si>
  <si>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</si>
  <si>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</si>
  <si>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</si>
  <si>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</si>
  <si>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</si>
  <si>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</si>
  <si>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</si>
  <si>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</si>
  <si>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</si>
  <si>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</si>
  <si>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</si>
  <si>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</si>
  <si>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</si>
  <si>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</si>
  <si>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</si>
  <si>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</si>
  <si>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</si>
  <si>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</si>
  <si>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</si>
  <si>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</si>
  <si>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</si>
  <si>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</si>
  <si>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</si>
  <si>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</si>
  <si>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</si>
  <si>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</si>
  <si>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</si>
  <si>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</si>
  <si>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</si>
  <si>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</si>
  <si>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</si>
  <si>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</si>
  <si>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</si>
  <si>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</si>
  <si>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</si>
  <si>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</si>
  <si>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</si>
  <si>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</si>
  <si>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</si>
  <si>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</si>
  <si>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</si>
  <si>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</si>
  <si>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</si>
  <si>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</si>
  <si>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</si>
  <si>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</si>
  <si>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</si>
  <si>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</si>
  <si>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</si>
  <si>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</si>
  <si>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</si>
  <si>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</si>
  <si>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</si>
  <si>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</si>
  <si>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</si>
  <si>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</si>
  <si>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</si>
  <si>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</si>
  <si>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</si>
  <si>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</si>
  <si>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</si>
  <si>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</si>
  <si>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</si>
  <si>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</t>
  </si>
  <si>
    <t>(Projected income minus expenses)</t>
  </si>
  <si>
    <t>(Actual income minus expenses)</t>
  </si>
  <si>
    <t>Total Expense Difference</t>
  </si>
  <si>
    <t xml:space="preserve">TOTAL PROJECTED EXPENSE </t>
  </si>
  <si>
    <t xml:space="preserve">TOTAL ACTUAL EXPENSE </t>
  </si>
  <si>
    <t>PROJECTED BALANCE</t>
  </si>
  <si>
    <t>ACTUAL BALANCE</t>
  </si>
  <si>
    <t>BALANCE DIFFERENCE (Actual minus projected)</t>
  </si>
  <si>
    <t>Charity 4</t>
  </si>
  <si>
    <t>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</si>
</sst>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&quot;$&quot;#,##0_);\(&quot;$&quot;#,##0\)"/>
    <numFmt numFmtId="6" formatCode="&quot;$&quot;#,##0_);[Red]\(&quot;$&quot;#,##0\)"/>
  </numFmts>
  <fonts count="15" x14ac:knownFonts="1">
    <font>
      <sz val="10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theme="1"/>
      <name val="Microsoft Sans Serif"/>
      <family val="2"/>
      <scheme val="minor"/>
    </font>
    <font>
      <sz val="10"/>
      <color indexed="63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indexed="63"/>
      <name val="Century Gothic"/>
      <family val="2"/>
    </font>
    <font>
      <b/>
      <sz val="11"/>
      <color indexed="63"/>
      <name val="Century Gothic"/>
      <family val="2"/>
    </font>
    <font>
      <b/>
      <sz val="12"/>
      <color indexed="63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4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EB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FF9999"/>
      </bottom>
      <diagonal/>
    </border>
    <border>
      <left/>
      <right/>
      <top style="thin">
        <color rgb="FFFF9999"/>
      </top>
      <bottom style="thin">
        <color rgb="FFFF9999"/>
      </bottom>
      <diagonal/>
    </border>
    <border>
      <left style="thin">
        <color rgb="FFFF9999"/>
      </left>
      <right style="thin">
        <color rgb="FFFF9999"/>
      </right>
      <top style="thin">
        <color rgb="FFFF9999"/>
      </top>
      <bottom style="thin">
        <color rgb="FFFF9999"/>
      </bottom>
      <diagonal/>
    </border>
    <border>
      <left style="thin">
        <color rgb="FFFF9999"/>
      </left>
      <right style="thin">
        <color rgb="FFFF9999"/>
      </right>
      <top style="thin">
        <color rgb="FFFF9999"/>
      </top>
      <bottom/>
      <diagonal/>
    </border>
    <border>
      <left style="thin">
        <color rgb="FFFF9999"/>
      </left>
      <right style="thin">
        <color rgb="FFFF9999"/>
      </right>
      <top/>
      <bottom/>
      <diagonal/>
    </border>
    <border>
      <left style="thin">
        <color rgb="FFFF9999"/>
      </left>
      <right style="thin">
        <color rgb="FFFF9999"/>
      </right>
      <top/>
      <bottom style="thin">
        <color rgb="FFFF9999"/>
      </bottom>
      <diagonal/>
    </border>
    <border>
      <left style="thin">
        <color rgb="FFFF9999"/>
      </left>
      <right/>
      <top style="thin">
        <color rgb="FFFF9999"/>
      </top>
      <bottom style="thin">
        <color rgb="FFFF9999"/>
      </bottom>
      <diagonal/>
    </border>
    <border>
      <left/>
      <right style="thin">
        <color rgb="FFFF9999"/>
      </right>
      <top style="thin">
        <color rgb="FFFF9999"/>
      </top>
      <bottom style="thin">
        <color rgb="FFFF9999"/>
      </bottom>
      <diagonal/>
    </border>
    <border>
      <left style="thin">
        <color rgb="FFFF9999"/>
      </left>
      <right/>
      <top/>
      <bottom/>
      <diagonal/>
    </border>
    <border>
      <left style="thin">
        <color rgb="FFFF9999"/>
      </left>
      <right/>
      <top/>
      <bottom style="thin">
        <color rgb="FFFF9999"/>
      </bottom>
      <diagonal/>
    </border>
    <border>
      <left style="thin">
        <color rgb="FFFF9999"/>
      </left>
      <right/>
      <top style="thin">
        <color rgb="FFFF9999"/>
      </top>
      <bottom/>
      <diagonal/>
    </border>
  </borders>
  <cellStyleXfs count="2">
    <xf numFmtId="0" fontId="0" fillId="0" borderId="0"/>
    <xf numFmtId="5" fontId="2" fillId="0" borderId="0" applyFont="0" applyFill="0" applyBorder="0" applyProtection="0">
      <alignment horizontal="left" vertical="center" indent="1"/>
    </xf>
  </cellStyleXfs>
  <cellXfs count="8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 indent="1"/>
    </xf>
    <xf numFmtId="6" fontId="13" fillId="2" borderId="3" xfId="0" applyNumberFormat="1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0" fontId="12" fillId="2" borderId="7" xfId="0" applyFont="1" applyFill="1" applyBorder="1" applyAlignment="1">
      <alignment horizontal="left" vertical="center" indent="2" shrinkToFit="1"/>
    </xf>
    <xf numFmtId="5" fontId="13" fillId="2" borderId="3" xfId="1" applyFont="1" applyFill="1" applyBorder="1">
      <alignment horizontal="left" vertical="center" indent="1"/>
    </xf>
    <xf numFmtId="6" fontId="13" fillId="2" borderId="6" xfId="0" applyNumberFormat="1" applyFont="1" applyFill="1" applyBorder="1" applyAlignment="1">
      <alignment horizontal="left" vertical="center" indent="1"/>
    </xf>
    <xf numFmtId="6" fontId="12" fillId="4" borderId="3" xfId="0" applyNumberFormat="1" applyFont="1" applyFill="1" applyBorder="1" applyAlignment="1">
      <alignment horizontal="left" vertical="center" indent="1"/>
    </xf>
    <xf numFmtId="5" fontId="12" fillId="4" borderId="3" xfId="1" applyFont="1" applyFill="1" applyBorder="1">
      <alignment horizontal="left" vertical="center" indent="1"/>
    </xf>
    <xf numFmtId="5" fontId="12" fillId="4" borderId="6" xfId="1" applyFont="1" applyFill="1" applyBorder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4" borderId="0" xfId="0" applyFont="1" applyFill="1" applyAlignment="1">
      <alignment horizontal="left" vertical="center" indent="1"/>
    </xf>
    <xf numFmtId="0" fontId="13" fillId="4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4" borderId="9" xfId="0" applyFont="1" applyFill="1" applyBorder="1" applyAlignment="1">
      <alignment horizontal="left" vertical="center" indent="1"/>
    </xf>
    <xf numFmtId="0" fontId="13" fillId="4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center" vertical="center"/>
    </xf>
    <xf numFmtId="0" fontId="12" fillId="4" borderId="0" xfId="0" applyFont="1" applyFill="1" applyAlignment="1">
      <alignment horizontal="left" vertical="center" indent="1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left" vertical="center" indent="1"/>
    </xf>
    <xf numFmtId="0" fontId="12" fillId="4" borderId="1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left" indent="1"/>
    </xf>
    <xf numFmtId="0" fontId="13" fillId="0" borderId="0" xfId="0" applyFont="1"/>
    <xf numFmtId="0" fontId="12" fillId="0" borderId="6" xfId="0" applyFont="1" applyBorder="1" applyAlignment="1">
      <alignment horizontal="center" vertical="center"/>
    </xf>
    <xf numFmtId="0" fontId="13" fillId="4" borderId="11" xfId="0" applyFont="1" applyFill="1" applyBorder="1" applyAlignment="1">
      <alignment horizontal="left" vertical="center" indent="1"/>
    </xf>
    <xf numFmtId="0" fontId="13" fillId="4" borderId="1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9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indent="1"/>
    </xf>
    <xf numFmtId="0" fontId="12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 indent="1"/>
    </xf>
    <xf numFmtId="0" fontId="13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indent="1"/>
    </xf>
    <xf numFmtId="0" fontId="13" fillId="4" borderId="9" xfId="0" applyFont="1" applyFill="1" applyBorder="1"/>
    <xf numFmtId="0" fontId="13" fillId="4" borderId="5" xfId="0" applyFont="1" applyFill="1" applyBorder="1"/>
    <xf numFmtId="0" fontId="12" fillId="2" borderId="10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12" fillId="4" borderId="2" xfId="0" applyFont="1" applyFill="1" applyBorder="1" applyAlignment="1">
      <alignment horizontal="left" vertical="center" wrapText="1" indent="1"/>
    </xf>
    <xf numFmtId="0" fontId="13" fillId="2" borderId="2" xfId="0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left" vertical="center" wrapText="1" indent="1"/>
    </xf>
    <xf numFmtId="0" fontId="12" fillId="4" borderId="5" xfId="0" applyFont="1" applyFill="1" applyBorder="1" applyAlignment="1">
      <alignment horizontal="left" vertical="center" indent="2" shrinkToFit="1"/>
    </xf>
    <xf numFmtId="0" fontId="12" fillId="4" borderId="6" xfId="0" applyFont="1" applyFill="1" applyBorder="1" applyAlignment="1">
      <alignment horizontal="left" vertical="center" indent="2" shrinkToFit="1"/>
    </xf>
    <xf numFmtId="0" fontId="12" fillId="4" borderId="4" xfId="0" applyFont="1" applyFill="1" applyBorder="1" applyAlignment="1">
      <alignment horizontal="left" vertical="center" indent="2" shrinkToFit="1"/>
    </xf>
    <xf numFmtId="0" fontId="12" fillId="4" borderId="10" xfId="0" applyFont="1" applyFill="1" applyBorder="1" applyAlignment="1">
      <alignment horizontal="right" vertical="center" indent="1" shrinkToFit="1"/>
    </xf>
    <xf numFmtId="0" fontId="12" fillId="4" borderId="1" xfId="0" applyFont="1" applyFill="1" applyBorder="1" applyAlignment="1">
      <alignment horizontal="right" vertical="center" indent="1" shrinkToFit="1"/>
    </xf>
    <xf numFmtId="0" fontId="12" fillId="4" borderId="7" xfId="0" applyFont="1" applyFill="1" applyBorder="1" applyAlignment="1">
      <alignment horizontal="right" vertical="center" indent="6" shrinkToFit="1"/>
    </xf>
    <xf numFmtId="0" fontId="12" fillId="4" borderId="2" xfId="0" applyFont="1" applyFill="1" applyBorder="1" applyAlignment="1">
      <alignment horizontal="right" vertical="center" indent="6" shrinkToFit="1"/>
    </xf>
    <xf numFmtId="0" fontId="13" fillId="2" borderId="7" xfId="0" applyFont="1" applyFill="1" applyBorder="1" applyAlignment="1">
      <alignment horizontal="left" vertical="center" indent="1" shrinkToFit="1"/>
    </xf>
    <xf numFmtId="0" fontId="13" fillId="2" borderId="8" xfId="0" applyFont="1" applyFill="1" applyBorder="1" applyAlignment="1">
      <alignment horizontal="left" vertical="center" indent="1" shrinkToFit="1"/>
    </xf>
    <xf numFmtId="0" fontId="14" fillId="3" borderId="0" xfId="0" applyFont="1" applyFill="1" applyAlignment="1">
      <alignment horizontal="center" vertical="center"/>
    </xf>
  </cellXfs>
  <cellStyles count="2">
    <cellStyle name="Currency" xfId="1" builtinId="4" customBuiltin="1"/>
    <cellStyle name="Normal" xfId="0" builtinId="0" customBuiltin="1"/>
  </cellStyles>
  <dxfs count="1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FF9999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textRotation="0" relativeIndent="1" justifyLastLine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FF9999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border diagonalUp="0" diagonalDown="0">
        <left style="thin">
          <color rgb="FFFF9999"/>
        </left>
        <right style="thin">
          <color rgb="FFFF9999"/>
        </right>
        <top style="thin">
          <color rgb="FFFF9999"/>
        </top>
        <bottom style="thin">
          <color rgb="FFFF9999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FF9999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 style="thin">
          <color rgb="FFFF9999"/>
        </right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 style="thin">
          <color rgb="FFFF9999"/>
        </right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 style="thin">
          <color rgb="FFFF9999"/>
        </right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FF9999"/>
        </right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vertical="center" textRotation="0" wrapText="0" indent="0" justifyLastLine="0" shrinkToFit="0" readingOrder="0"/>
    </dxf>
    <dxf>
      <border diagonalUp="0" diagonalDown="0">
        <left style="thin">
          <color rgb="FFFF9999"/>
        </left>
        <right style="thin">
          <color rgb="FFFF9999"/>
        </right>
        <top style="thin">
          <color rgb="FFFF9999"/>
        </top>
        <bottom style="thin">
          <color rgb="FFFF9999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FF9999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rgb="FFFF9999"/>
        </left>
        <right style="thin">
          <color rgb="FFFF999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textRotation="0" relativeIndent="1" justifyLastLine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FF9999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rgb="FFFF9999"/>
        </left>
        <right style="thin">
          <color rgb="FFFF999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 style="thin">
          <color rgb="FFFF9999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 style="thin">
          <color rgb="FFFF9999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 style="thin">
          <color rgb="FFFF999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rgb="FFFF9999"/>
        </lef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FF9999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border diagonalUp="0" diagonalDown="0">
        <left style="thin">
          <color rgb="FFFF9999"/>
        </left>
        <right style="thin">
          <color rgb="FFFF9999"/>
        </right>
        <top style="thin">
          <color rgb="FFFF9999"/>
        </top>
        <bottom style="thin">
          <color rgb="FFFF9999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FF9999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border diagonalUp="0" diagonalDown="0" outline="0">
        <left style="thin">
          <color rgb="FFFF9999"/>
        </left>
        <right style="thin">
          <color rgb="FFFF9999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border diagonalUp="0" diagonalDown="0" outline="0">
        <left style="thin">
          <color rgb="FFFF9999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border diagonalUp="0" diagonalDown="0" outline="0">
        <left style="thin">
          <color rgb="FFFF9999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left" textRotation="0" relativeIndent="1" justifyLastLine="0" readingOrder="0"/>
      <border diagonalUp="0" diagonalDown="0" outline="0">
        <left style="thin">
          <color rgb="FFFF9999"/>
        </lef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FF9999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border diagonalUp="0" diagonalDown="0">
        <left style="thin">
          <color rgb="FFFF9999"/>
        </left>
        <right style="thin">
          <color rgb="FFFF9999"/>
        </right>
        <top style="thin">
          <color rgb="FFFF9999"/>
        </top>
        <bottom style="thin">
          <color rgb="FFFF9999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FF9999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textRotation="0" relativeIndent="1" justifyLastLine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FF9999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 style="thin">
          <color rgb="FFFF9999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 style="thin">
          <color rgb="FFFF9999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vertical="center" textRotation="0" wrapText="0" indent="0" justifyLastLine="0" shrinkToFit="0" readingOrder="0"/>
    </dxf>
    <dxf>
      <border diagonalUp="0" diagonalDown="0">
        <left style="thin">
          <color rgb="FFFF9999"/>
        </left>
        <right style="thin">
          <color rgb="FFFF9999"/>
        </right>
        <top style="thin">
          <color rgb="FFFF9999"/>
        </top>
        <bottom style="thin">
          <color rgb="FFFF9999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FF9999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9999"/>
        </left>
        <right/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rgb="FFFFEBCC"/>
        </patternFill>
      </fill>
      <alignment vertical="center" textRotation="0" wrapText="0" indent="0" justifyLastLine="0" shrinkToFit="0" readingOrder="0"/>
    </dxf>
    <dxf>
      <border diagonalUp="0" diagonalDown="0">
        <left style="thin">
          <color rgb="FFFF9999"/>
        </left>
        <right style="thin">
          <color rgb="FFFF9999"/>
        </right>
        <top style="thin">
          <color rgb="FFFF9999"/>
        </top>
        <bottom style="thin">
          <color rgb="FFFF9999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FF9999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alignment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Budget" pivot="0" count="3" xr9:uid="{00000000-0011-0000-FFFF-FFFF00000000}">
      <tableStyleElement type="headerRow" dxfId="155"/>
      <tableStyleElement type="totalRow" dxfId="154"/>
      <tableStyleElement type="firstColumn" dxfId="153"/>
    </tableStyle>
    <tableStyle name="Transportation" pivot="0" count="3" xr9:uid="{00000000-0011-0000-FFFF-FFFF01000000}">
      <tableStyleElement type="headerRow" dxfId="152"/>
      <tableStyleElement type="totalRow" dxfId="151"/>
      <tableStyleElement type="firstColumn" dxfId="15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EBCC"/>
      <color rgb="FFFFAFAF"/>
      <color rgb="FFFBFF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0:E21" totalsRowCount="1" headerRowDxfId="149" dataDxfId="147" totalsRowDxfId="145" headerRowBorderDxfId="148" tableBorderDxfId="146">
  <autoFilter ref="B10:E2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Total" dataDxfId="144" totalsRowDxfId="143"/>
    <tableColumn id="2" xr3:uid="{00000000-0010-0000-0000-000002000000}" name="Projected Cost" totalsRowFunction="sum" dataDxfId="142" totalsRowDxfId="141"/>
    <tableColumn id="3" xr3:uid="{00000000-0010-0000-0000-000003000000}" name="Actual Cost" totalsRowFunction="sum" dataDxfId="140" totalsRowDxfId="139"/>
    <tableColumn id="4" xr3:uid="{00000000-0010-0000-0000-000004000000}" name="Difference" totalsRowFunction="sum" dataDxfId="138" totalsRowDxfId="137">
      <calculatedColumnFormula>Housing[[#This Row],[Projected Cost]]-Housing[[#This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, and icons are upd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SavingsOrInvestment" displayName="SavingsOrInvestment" ref="G39:J43" totalsRowCount="1" headerRowDxfId="36" dataDxfId="34" totalsRowDxfId="32" headerRowBorderDxfId="35" tableBorderDxfId="33">
  <autoFilter ref="G39:J42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SAVINGS OR INVESTMENTS" totalsRowLabel="Total" dataDxfId="31" totalsRowDxfId="30"/>
    <tableColumn id="2" xr3:uid="{00000000-0010-0000-0900-000002000000}" name="Projected Cost" totalsRowFunction="sum" dataDxfId="29" totalsRowDxfId="28"/>
    <tableColumn id="3" xr3:uid="{00000000-0010-0000-0900-000003000000}" name="Actual Cost" totalsRowFunction="sum" dataDxfId="27" totalsRowDxfId="26"/>
    <tableColumn id="4" xr3:uid="{00000000-0010-0000-0900-000004000000}" name="Difference" totalsRowFunction="sum" dataDxfId="25" totalsRowDxfId="24">
      <calculatedColumnFormula>SavingsOrInvestment[[#This Row],[Projected Cost]]-SavingsOrInvestment[[#This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, and icons are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PersonalCare" displayName="PersonalCare" ref="B53:E61" totalsRowCount="1" headerRowDxfId="23" dataDxfId="21" totalsRowDxfId="20" headerRowBorderDxfId="22">
  <autoFilter ref="B53:E60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PERSONAL CARE" dataDxfId="19" totalsRowDxfId="18"/>
    <tableColumn id="2" xr3:uid="{00000000-0010-0000-0A00-000002000000}" name="Projected Cost" dataDxfId="17" totalsRowDxfId="16">
      <calculatedColumnFormula>SUBTOTAL(109,PersonalCare[Projected Cost])</calculatedColumnFormula>
    </tableColumn>
    <tableColumn id="3" xr3:uid="{00000000-0010-0000-0A00-000003000000}" name="Actual Cost" dataDxfId="15" totalsRowDxfId="14">
      <calculatedColumnFormula>SUBTOTAL(109,PersonalCare[Actual Cost])</calculatedColumnFormula>
    </tableColumn>
    <tableColumn id="4" xr3:uid="{00000000-0010-0000-0A00-000004000000}" name="Difference" dataDxfId="13" totalsRowDxfId="12">
      <calculatedColumnFormula>SUBTOTAL(109,PersonalCare[Difference])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, and icons are upd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Entertainment" displayName="Entertainment" ref="G10:J20" totalsRowCount="1" headerRowDxfId="11" dataDxfId="9" totalsRowDxfId="8" headerRowBorderDxfId="10">
  <autoFilter ref="G10:J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ENTERTAINMENT" dataDxfId="7" totalsRowDxfId="6"/>
    <tableColumn id="2" xr3:uid="{00000000-0010-0000-0B00-000002000000}" name="Projected Cost" dataDxfId="5" totalsRowDxfId="4"/>
    <tableColumn id="3" xr3:uid="{00000000-0010-0000-0B00-000003000000}" name="Actual Cost" dataDxfId="3" totalsRowDxfId="2"/>
    <tableColumn id="4" xr3:uid="{00000000-0010-0000-0B00-000004000000}" name="Difference" dataDxfId="1" totalsRowDxfId="0">
      <calculatedColumnFormula>Entertainment[[#This Row],[Projected Cost]]-Entertainment[[#This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, and icons are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Insurance" displayName="Insurance" ref="B32:E37" totalsRowCount="1" headerRowDxfId="136" dataDxfId="134" totalsRowDxfId="132" headerRowBorderDxfId="135" tableBorderDxfId="133">
  <autoFilter ref="B32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NSURANCE" totalsRowLabel="Total" dataDxfId="131" totalsRowDxfId="130"/>
    <tableColumn id="2" xr3:uid="{00000000-0010-0000-0100-000002000000}" name="Projected Cost" totalsRowFunction="sum" dataDxfId="129" totalsRowDxfId="128"/>
    <tableColumn id="3" xr3:uid="{00000000-0010-0000-0100-000003000000}" name="Actual Cost" totalsRowFunction="sum" dataDxfId="127" totalsRowDxfId="126"/>
    <tableColumn id="4" xr3:uid="{00000000-0010-0000-0100-000004000000}" name="Difference" totalsRowFunction="sum" dataDxfId="125" totalsRowDxfId="124">
      <calculatedColumnFormula>Insurance[[#This Row],[Projected Cost]]-Insurance[[#This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, and icon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Legal" displayName="Legal" ref="G53:J61" totalsRowCount="1" headerRowDxfId="123" dataDxfId="121" totalsRowDxfId="120" headerRowBorderDxfId="122">
  <autoFilter ref="G53:J60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EGAL" dataDxfId="119" totalsRowDxfId="118"/>
    <tableColumn id="2" xr3:uid="{00000000-0010-0000-0200-000002000000}" name="Projected Cost" dataDxfId="117" totalsRowDxfId="116">
      <calculatedColumnFormula>SUBTOTAL(109,Legal[Projected Cost])</calculatedColumnFormula>
    </tableColumn>
    <tableColumn id="3" xr3:uid="{00000000-0010-0000-0200-000003000000}" name="Actual Cost" dataDxfId="115" totalsRowDxfId="114">
      <calculatedColumnFormula>SUBTOTAL(109,Legal[Actual Cost])</calculatedColumnFormula>
    </tableColumn>
    <tableColumn id="4" xr3:uid="{00000000-0010-0000-0200-000004000000}" name="Difference" dataDxfId="113" totalsRowDxfId="112">
      <calculatedColumnFormula>SUBTOTAL(109,Legal[Difference])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, and icon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Pets" displayName="Pets" ref="B45:E51" totalsRowCount="1" headerRowDxfId="111" dataDxfId="109" totalsRowDxfId="107" headerRowBorderDxfId="110" tableBorderDxfId="108">
  <autoFilter ref="B45:E50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PETS" totalsRowLabel="Total" dataDxfId="106" totalsRowDxfId="105"/>
    <tableColumn id="2" xr3:uid="{00000000-0010-0000-0300-000002000000}" name="Projected Cost" totalsRowFunction="sum" dataDxfId="104" totalsRowDxfId="103"/>
    <tableColumn id="3" xr3:uid="{00000000-0010-0000-0300-000003000000}" name="Actual Cost" totalsRowFunction="sum" dataDxfId="102" totalsRowDxfId="101"/>
    <tableColumn id="4" xr3:uid="{00000000-0010-0000-0300-000004000000}" name="Difference" totalsRowFunction="sum" dataDxfId="100" totalsRowDxfId="99">
      <calculatedColumnFormula>Pets[[#This Row],[Projected Cost]]-Pets[[#This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, and icon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GiftsAndDonations" displayName="GiftsAndDonations" ref="G45:J50" totalsRowCount="1" headerRowDxfId="98" dataDxfId="96" totalsRowDxfId="95" headerRowBorderDxfId="97">
  <autoFilter ref="G45:J49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GIFTS AND DONATIONS" dataDxfId="94" totalsRowDxfId="93"/>
    <tableColumn id="2" xr3:uid="{00000000-0010-0000-0400-000002000000}" name="Projected Cost" dataDxfId="92" totalsRowDxfId="91"/>
    <tableColumn id="3" xr3:uid="{00000000-0010-0000-0400-000003000000}" name="Actual Cost" dataDxfId="90" totalsRowDxfId="89"/>
    <tableColumn id="4" xr3:uid="{00000000-0010-0000-0400-000004000000}" name="Difference" dataDxfId="88" totalsRowDxfId="87">
      <calculatedColumnFormula>GiftsAndDonations[[#This Row],[Projected Cost]]-GiftsAndDonations[[#This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, and icon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Food" displayName="Food" ref="B39:E43" totalsRowCount="1" headerRowDxfId="86" dataDxfId="84" totalsRowDxfId="82" headerRowBorderDxfId="85" tableBorderDxfId="83">
  <autoFilter ref="B39:E42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FOOD" totalsRowLabel="Total" dataDxfId="81" totalsRowDxfId="80"/>
    <tableColumn id="2" xr3:uid="{00000000-0010-0000-0500-000002000000}" name="Projected Cost" totalsRowFunction="sum" dataDxfId="79" totalsRowDxfId="78"/>
    <tableColumn id="3" xr3:uid="{00000000-0010-0000-0500-000003000000}" name="Actual Cost" totalsRowFunction="sum" dataDxfId="77" totalsRowDxfId="76"/>
    <tableColumn id="4" xr3:uid="{00000000-0010-0000-0500-000004000000}" name="Difference" totalsRowFunction="sum" dataDxfId="75" totalsRowDxfId="74">
      <calculatedColumnFormula>Food[[#This Row],[Projected Cost]]-Food[[#This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, and icons are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xes" displayName="Taxes" ref="G32:J37" totalsRowCount="1" headerRowDxfId="73" dataDxfId="71" totalsRowDxfId="70" headerRowBorderDxfId="72">
  <autoFilter ref="G32:J36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TAXES" totalsRowLabel="Total" dataDxfId="69" totalsRowDxfId="68"/>
    <tableColumn id="2" xr3:uid="{00000000-0010-0000-0600-000002000000}" name="Projected Cost" totalsRowFunction="sum" dataDxfId="67" totalsRowDxfId="66"/>
    <tableColumn id="3" xr3:uid="{00000000-0010-0000-0600-000003000000}" name="Actual Cost" totalsRowFunction="sum" dataDxfId="65" totalsRowDxfId="64"/>
    <tableColumn id="4" xr3:uid="{00000000-0010-0000-0600-000004000000}" name="Difference" totalsRowFunction="sum" dataDxfId="63" totalsRowDxfId="62">
      <calculatedColumnFormula>Taxes[[#This Row],[Projected Cost]]-Taxes[[#This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, and icons are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ransportation" displayName="Transportation" ref="B23:E31" totalsRowCount="1" headerRowDxfId="61" dataDxfId="59" totalsRowDxfId="58" headerRowBorderDxfId="60">
  <autoFilter ref="B23:E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TRANSPORTATION" dataDxfId="57" totalsRowDxfId="56"/>
    <tableColumn id="2" xr3:uid="{00000000-0010-0000-0700-000002000000}" name="Projected Cost" dataDxfId="55" totalsRowDxfId="54"/>
    <tableColumn id="3" xr3:uid="{00000000-0010-0000-0700-000003000000}" name="Actual Cost" dataDxfId="53" totalsRowDxfId="52"/>
    <tableColumn id="4" xr3:uid="{00000000-0010-0000-0700-000004000000}" name="Difference" dataDxfId="51" totalsRowDxfId="50">
      <calculatedColumnFormula>SUBTOTAL(109,Transportation[Difference])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, and icons are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Loans" displayName="Loans" ref="G23:J30" totalsRowCount="1" headerRowDxfId="49" dataDxfId="47" totalsRowDxfId="45" headerRowBorderDxfId="48" tableBorderDxfId="46">
  <autoFilter ref="G23:J29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LOANS" totalsRowLabel="Total" dataDxfId="44" totalsRowDxfId="43"/>
    <tableColumn id="2" xr3:uid="{00000000-0010-0000-0800-000002000000}" name="Projected Cost" totalsRowFunction="sum" dataDxfId="42" totalsRowDxfId="41"/>
    <tableColumn id="3" xr3:uid="{00000000-0010-0000-0800-000003000000}" name="Actual Cost" totalsRowFunction="sum" dataDxfId="40" totalsRowDxfId="39"/>
    <tableColumn id="4" xr3:uid="{00000000-0010-0000-0800-000004000000}" name="Difference" totalsRowFunction="sum" dataDxfId="38" totalsRowDxfId="37">
      <calculatedColumnFormula>Loans[[#This Row],[Projected Cost]]-Loans[[#This Row],[Actual Cost]]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T121"/>
  <sheetViews>
    <sheetView showGridLines="0" tabSelected="1" view="pageBreakPreview" zoomScale="40" zoomScaleNormal="25" zoomScaleSheetLayoutView="40" workbookViewId="0">
      <selection activeCell="X16" sqref="X16"/>
    </sheetView>
  </sheetViews>
  <sheetFormatPr defaultRowHeight="13.5" x14ac:dyDescent="0.25"/>
  <cols>
    <col min="1" max="1" width="2.28515625" style="2" customWidth="1"/>
    <col min="2" max="2" width="40.42578125" style="21" customWidth="1"/>
    <col min="3" max="3" width="23" style="2" customWidth="1"/>
    <col min="4" max="4" width="23.42578125" style="2" customWidth="1"/>
    <col min="5" max="5" width="23.7109375" style="2" customWidth="1"/>
    <col min="6" max="6" width="8.7109375" style="2" customWidth="1"/>
    <col min="7" max="7" width="42" style="21" customWidth="1"/>
    <col min="8" max="9" width="24.5703125" style="2" customWidth="1"/>
    <col min="10" max="10" width="24.85546875" style="2" customWidth="1"/>
    <col min="11" max="16384" width="9.140625" style="2"/>
  </cols>
  <sheetData>
    <row r="1" spans="1:20" ht="71.45" customHeight="1" x14ac:dyDescent="0.25">
      <c r="A1" s="1"/>
      <c r="B1" s="86" t="s">
        <v>80</v>
      </c>
      <c r="C1" s="86"/>
      <c r="D1" s="86"/>
      <c r="E1" s="86"/>
      <c r="F1" s="86"/>
      <c r="G1" s="86"/>
      <c r="H1" s="86"/>
      <c r="I1" s="86"/>
      <c r="J1" s="86"/>
    </row>
    <row r="2" spans="1:20" ht="35.1" customHeight="1" x14ac:dyDescent="0.25">
      <c r="A2" s="3"/>
      <c r="B2" s="20"/>
      <c r="C2" s="4"/>
      <c r="D2" s="4"/>
      <c r="E2" s="4"/>
      <c r="F2" s="4"/>
      <c r="G2" s="20"/>
      <c r="H2" s="4"/>
      <c r="I2" s="4"/>
      <c r="J2" s="4"/>
    </row>
    <row r="3" spans="1:20" ht="35.1" customHeight="1" x14ac:dyDescent="0.25">
      <c r="A3" s="3"/>
      <c r="B3" s="79" t="s">
        <v>69</v>
      </c>
      <c r="C3" s="75" t="s">
        <v>3</v>
      </c>
      <c r="D3" s="75"/>
      <c r="E3" s="23">
        <v>2500</v>
      </c>
      <c r="F3" s="24"/>
      <c r="G3" s="25" t="s">
        <v>74</v>
      </c>
      <c r="H3" s="84" t="s">
        <v>71</v>
      </c>
      <c r="I3" s="85"/>
      <c r="J3" s="26">
        <f ca="1">SUM(C21,C30,C37,C43,C51,C60,H20,H30,H37,H43,,H60)</f>
        <v>0</v>
      </c>
    </row>
    <row r="4" spans="1:20" ht="35.1" customHeight="1" x14ac:dyDescent="0.25">
      <c r="A4" s="3"/>
      <c r="B4" s="77"/>
      <c r="C4" s="76" t="s">
        <v>45</v>
      </c>
      <c r="D4" s="76"/>
      <c r="E4" s="27">
        <v>500</v>
      </c>
      <c r="F4" s="24"/>
      <c r="G4" s="25" t="s">
        <v>75</v>
      </c>
      <c r="H4" s="84" t="s">
        <v>72</v>
      </c>
      <c r="I4" s="85"/>
      <c r="J4" s="26">
        <f ca="1">SUM(D21,D30,D37,D43,D51,D60,I20,I30,I37,I43,I60)</f>
        <v>0</v>
      </c>
    </row>
    <row r="5" spans="1:20" ht="35.1" customHeight="1" x14ac:dyDescent="0.25">
      <c r="A5" s="3"/>
      <c r="B5" s="78"/>
      <c r="C5" s="74" t="s">
        <v>46</v>
      </c>
      <c r="D5" s="74"/>
      <c r="E5" s="28">
        <f>SUM(E3:E4)</f>
        <v>3000</v>
      </c>
      <c r="F5" s="24"/>
      <c r="G5" s="82" t="s">
        <v>73</v>
      </c>
      <c r="H5" s="83"/>
      <c r="I5" s="83"/>
      <c r="J5" s="29">
        <f ca="1">SUM(E21,E30,E37,E43,E51,E60,J20,J30,J37,J43,J60)</f>
        <v>0</v>
      </c>
    </row>
    <row r="6" spans="1:20" ht="35.1" customHeight="1" x14ac:dyDescent="0.25">
      <c r="A6" s="3"/>
      <c r="B6" s="77" t="s">
        <v>68</v>
      </c>
      <c r="C6" s="75" t="s">
        <v>3</v>
      </c>
      <c r="D6" s="75"/>
      <c r="E6" s="23">
        <v>2500</v>
      </c>
      <c r="F6" s="24"/>
      <c r="G6" s="25" t="s">
        <v>76</v>
      </c>
      <c r="H6" s="84" t="s">
        <v>71</v>
      </c>
      <c r="I6" s="85"/>
      <c r="J6" s="26">
        <f ca="1">E5-J3</f>
        <v>0</v>
      </c>
    </row>
    <row r="7" spans="1:20" ht="35.1" customHeight="1" x14ac:dyDescent="0.25">
      <c r="A7" s="3"/>
      <c r="B7" s="77"/>
      <c r="C7" s="76" t="s">
        <v>45</v>
      </c>
      <c r="D7" s="76"/>
      <c r="E7" s="27">
        <v>500</v>
      </c>
      <c r="F7" s="24"/>
      <c r="G7" s="25" t="s">
        <v>77</v>
      </c>
      <c r="H7" s="84" t="s">
        <v>72</v>
      </c>
      <c r="I7" s="85"/>
      <c r="J7" s="26">
        <f ca="1">E8-J4</f>
        <v>0</v>
      </c>
    </row>
    <row r="8" spans="1:20" ht="35.1" customHeight="1" x14ac:dyDescent="0.25">
      <c r="A8" s="3"/>
      <c r="B8" s="78"/>
      <c r="C8" s="74" t="s">
        <v>46</v>
      </c>
      <c r="D8" s="74"/>
      <c r="E8" s="28">
        <f>SUM(E6:E7)</f>
        <v>3000</v>
      </c>
      <c r="F8" s="24"/>
      <c r="G8" s="80" t="s">
        <v>78</v>
      </c>
      <c r="H8" s="81"/>
      <c r="I8" s="81"/>
      <c r="J8" s="30">
        <f ca="1">J7-J6</f>
        <v>0</v>
      </c>
    </row>
    <row r="9" spans="1:20" ht="35.1" customHeight="1" x14ac:dyDescent="0.25">
      <c r="A9" s="3"/>
    </row>
    <row r="10" spans="1:20" s="15" customFormat="1" ht="35.1" customHeight="1" x14ac:dyDescent="0.2">
      <c r="A10" s="12"/>
      <c r="B10" s="31" t="s">
        <v>56</v>
      </c>
      <c r="C10" s="32" t="s">
        <v>0</v>
      </c>
      <c r="D10" s="32" t="s">
        <v>1</v>
      </c>
      <c r="E10" s="32" t="s">
        <v>2</v>
      </c>
      <c r="F10" s="33"/>
      <c r="G10" s="34" t="s">
        <v>57</v>
      </c>
      <c r="H10" s="35" t="s">
        <v>0</v>
      </c>
      <c r="I10" s="35" t="s">
        <v>1</v>
      </c>
      <c r="J10" s="36" t="s">
        <v>2</v>
      </c>
      <c r="K10" s="14"/>
      <c r="L10" s="14"/>
      <c r="M10" s="14"/>
      <c r="N10" s="14"/>
      <c r="O10" s="13"/>
      <c r="P10" s="13"/>
      <c r="Q10" s="13"/>
      <c r="R10" s="13"/>
      <c r="S10" s="13"/>
      <c r="T10" s="13"/>
    </row>
    <row r="11" spans="1:20" ht="35.1" customHeight="1" x14ac:dyDescent="0.25">
      <c r="A11" s="3"/>
      <c r="B11" s="37" t="s">
        <v>4</v>
      </c>
      <c r="C11" s="38">
        <v>1500</v>
      </c>
      <c r="D11" s="38">
        <v>1400</v>
      </c>
      <c r="E11" s="38">
        <f>Housing[[#This Row],[Projected Cost]]-Housing[[#This Row],[Actual Cost]]</f>
        <v>100</v>
      </c>
      <c r="F11" s="39"/>
      <c r="G11" s="40" t="s">
        <v>29</v>
      </c>
      <c r="H11" s="38">
        <v>0</v>
      </c>
      <c r="I11" s="38">
        <v>50</v>
      </c>
      <c r="J11" s="41">
        <f>Entertainment[[#This Row],[Projected Cost]]-Entertainment[[#This Row],[Actual Cost]]</f>
        <v>-50</v>
      </c>
      <c r="K11" s="6"/>
      <c r="L11" s="6"/>
      <c r="M11" s="6"/>
      <c r="N11" s="6"/>
      <c r="O11" s="5"/>
      <c r="P11" s="5"/>
      <c r="Q11" s="5"/>
      <c r="R11" s="5"/>
      <c r="S11" s="5"/>
      <c r="T11" s="5"/>
    </row>
    <row r="12" spans="1:20" ht="35.1" customHeight="1" x14ac:dyDescent="0.25">
      <c r="A12" s="3"/>
      <c r="B12" s="42" t="s">
        <v>5</v>
      </c>
      <c r="C12" s="43">
        <v>60</v>
      </c>
      <c r="D12" s="43">
        <v>100</v>
      </c>
      <c r="E12" s="43">
        <f>Housing[[#This Row],[Projected Cost]]-Housing[[#This Row],[Actual Cost]]</f>
        <v>-40</v>
      </c>
      <c r="F12" s="39"/>
      <c r="G12" s="44" t="s">
        <v>30</v>
      </c>
      <c r="H12" s="43"/>
      <c r="I12" s="43"/>
      <c r="J12" s="45">
        <f>Entertainment[[#This Row],[Projected Cost]]-Entertainment[[#This Row],[Actual Cost]]</f>
        <v>0</v>
      </c>
      <c r="K12" s="6"/>
      <c r="L12" s="6"/>
      <c r="M12" s="6"/>
      <c r="N12" s="6"/>
      <c r="O12" s="5"/>
      <c r="P12" s="5"/>
      <c r="Q12" s="5"/>
      <c r="R12" s="5"/>
      <c r="S12" s="5"/>
      <c r="T12" s="5"/>
    </row>
    <row r="13" spans="1:20" ht="35.1" customHeight="1" x14ac:dyDescent="0.25">
      <c r="A13" s="3"/>
      <c r="B13" s="37" t="s">
        <v>50</v>
      </c>
      <c r="C13" s="38">
        <v>50</v>
      </c>
      <c r="D13" s="38">
        <v>60</v>
      </c>
      <c r="E13" s="38">
        <f>Housing[[#This Row],[Projected Cost]]-Housing[[#This Row],[Actual Cost]]</f>
        <v>-10</v>
      </c>
      <c r="F13" s="39"/>
      <c r="G13" s="40" t="s">
        <v>31</v>
      </c>
      <c r="H13" s="38"/>
      <c r="I13" s="38"/>
      <c r="J13" s="41">
        <f>Entertainment[[#This Row],[Projected Cost]]-Entertainment[[#This Row],[Actual Cost]]</f>
        <v>0</v>
      </c>
      <c r="K13" s="6"/>
      <c r="L13" s="6"/>
      <c r="M13" s="6"/>
      <c r="N13" s="6"/>
      <c r="O13" s="5"/>
      <c r="P13" s="5"/>
      <c r="Q13" s="5"/>
      <c r="R13" s="5"/>
      <c r="S13" s="5"/>
      <c r="T13" s="5"/>
    </row>
    <row r="14" spans="1:20" ht="35.1" customHeight="1" x14ac:dyDescent="0.25">
      <c r="A14" s="3"/>
      <c r="B14" s="42" t="s">
        <v>6</v>
      </c>
      <c r="C14" s="43">
        <v>200</v>
      </c>
      <c r="D14" s="43">
        <v>180</v>
      </c>
      <c r="E14" s="43">
        <f>Housing[[#This Row],[Projected Cost]]-Housing[[#This Row],[Actual Cost]]</f>
        <v>20</v>
      </c>
      <c r="F14" s="39"/>
      <c r="G14" s="44" t="s">
        <v>32</v>
      </c>
      <c r="H14" s="43"/>
      <c r="I14" s="43"/>
      <c r="J14" s="45">
        <f>Entertainment[[#This Row],[Projected Cost]]-Entertainment[[#This Row],[Actual Cost]]</f>
        <v>0</v>
      </c>
      <c r="K14" s="6"/>
      <c r="L14" s="6"/>
      <c r="M14" s="6"/>
      <c r="N14" s="6"/>
      <c r="O14" s="5"/>
      <c r="P14" s="5"/>
      <c r="Q14" s="5"/>
      <c r="R14" s="5"/>
      <c r="S14" s="5"/>
      <c r="T14" s="5"/>
    </row>
    <row r="15" spans="1:20" ht="35.1" customHeight="1" x14ac:dyDescent="0.25">
      <c r="A15" s="3"/>
      <c r="B15" s="37" t="s">
        <v>7</v>
      </c>
      <c r="C15" s="38"/>
      <c r="D15" s="38"/>
      <c r="E15" s="38">
        <f>Housing[[#This Row],[Projected Cost]]-Housing[[#This Row],[Actual Cost]]</f>
        <v>0</v>
      </c>
      <c r="F15" s="39"/>
      <c r="G15" s="40" t="s">
        <v>52</v>
      </c>
      <c r="H15" s="38"/>
      <c r="I15" s="38"/>
      <c r="J15" s="41">
        <f>Entertainment[[#This Row],[Projected Cost]]-Entertainment[[#This Row],[Actual Cost]]</f>
        <v>0</v>
      </c>
      <c r="K15" s="6"/>
      <c r="L15" s="6"/>
      <c r="M15" s="6"/>
      <c r="N15" s="6"/>
      <c r="O15" s="5"/>
      <c r="P15" s="5"/>
      <c r="Q15" s="5"/>
      <c r="R15" s="5"/>
      <c r="S15" s="5"/>
      <c r="T15" s="5"/>
    </row>
    <row r="16" spans="1:20" ht="35.1" customHeight="1" x14ac:dyDescent="0.25">
      <c r="A16" s="3"/>
      <c r="B16" s="42" t="s">
        <v>8</v>
      </c>
      <c r="C16" s="43"/>
      <c r="D16" s="43"/>
      <c r="E16" s="43">
        <f>Housing[[#This Row],[Projected Cost]]-Housing[[#This Row],[Actual Cost]]</f>
        <v>0</v>
      </c>
      <c r="F16" s="39"/>
      <c r="G16" s="44" t="s">
        <v>33</v>
      </c>
      <c r="H16" s="43"/>
      <c r="I16" s="43"/>
      <c r="J16" s="45">
        <f>Entertainment[[#This Row],[Projected Cost]]-Entertainment[[#This Row],[Actual Cost]]</f>
        <v>0</v>
      </c>
      <c r="K16" s="6"/>
      <c r="L16" s="6"/>
      <c r="M16" s="6"/>
      <c r="N16" s="6"/>
      <c r="O16" s="5"/>
      <c r="P16" s="5"/>
      <c r="Q16" s="5"/>
      <c r="R16" s="5"/>
      <c r="S16" s="5"/>
      <c r="T16" s="5"/>
    </row>
    <row r="17" spans="1:20" ht="35.1" customHeight="1" x14ac:dyDescent="0.25">
      <c r="A17" s="3"/>
      <c r="B17" s="37" t="s">
        <v>9</v>
      </c>
      <c r="C17" s="38"/>
      <c r="D17" s="38"/>
      <c r="E17" s="38">
        <f>Housing[[#This Row],[Projected Cost]]-Housing[[#This Row],[Actual Cost]]</f>
        <v>0</v>
      </c>
      <c r="F17" s="39"/>
      <c r="G17" s="40" t="s">
        <v>12</v>
      </c>
      <c r="H17" s="38"/>
      <c r="I17" s="38"/>
      <c r="J17" s="41">
        <f>Entertainment[[#This Row],[Projected Cost]]-Entertainment[[#This Row],[Actual Cost]]</f>
        <v>0</v>
      </c>
      <c r="K17" s="6"/>
      <c r="L17" s="6"/>
      <c r="M17" s="6"/>
      <c r="N17" s="6"/>
      <c r="O17" s="5"/>
      <c r="P17" s="5"/>
      <c r="Q17" s="5"/>
      <c r="R17" s="5"/>
      <c r="S17" s="5"/>
      <c r="T17" s="5"/>
    </row>
    <row r="18" spans="1:20" ht="35.1" customHeight="1" x14ac:dyDescent="0.25">
      <c r="A18" s="3"/>
      <c r="B18" s="42" t="s">
        <v>10</v>
      </c>
      <c r="C18" s="43"/>
      <c r="D18" s="43"/>
      <c r="E18" s="43">
        <f>Housing[[#This Row],[Projected Cost]]-Housing[[#This Row],[Actual Cost]]</f>
        <v>0</v>
      </c>
      <c r="F18" s="39"/>
      <c r="G18" s="44" t="s">
        <v>12</v>
      </c>
      <c r="H18" s="43"/>
      <c r="I18" s="43"/>
      <c r="J18" s="45">
        <f>Entertainment[[#This Row],[Projected Cost]]-Entertainment[[#This Row],[Actual Cost]]</f>
        <v>0</v>
      </c>
      <c r="K18" s="6"/>
      <c r="L18" s="6"/>
      <c r="M18" s="6"/>
      <c r="N18" s="6"/>
      <c r="O18" s="5"/>
      <c r="P18" s="5"/>
      <c r="Q18" s="5"/>
      <c r="R18" s="5"/>
      <c r="S18" s="5"/>
      <c r="T18" s="5"/>
    </row>
    <row r="19" spans="1:20" ht="35.1" customHeight="1" x14ac:dyDescent="0.25">
      <c r="A19" s="3"/>
      <c r="B19" s="37" t="s">
        <v>11</v>
      </c>
      <c r="C19" s="38"/>
      <c r="D19" s="38"/>
      <c r="E19" s="38">
        <f>Housing[[#This Row],[Projected Cost]]-Housing[[#This Row],[Actual Cost]]</f>
        <v>0</v>
      </c>
      <c r="F19" s="39"/>
      <c r="G19" s="40" t="s">
        <v>12</v>
      </c>
      <c r="H19" s="38"/>
      <c r="I19" s="38"/>
      <c r="J19" s="41">
        <f>Entertainment[[#This Row],[Projected Cost]]-Entertainment[[#This Row],[Actual Cost]]</f>
        <v>0</v>
      </c>
      <c r="K19" s="6"/>
      <c r="L19" s="6"/>
      <c r="M19" s="6"/>
      <c r="N19" s="6"/>
      <c r="O19" s="5"/>
      <c r="P19" s="5"/>
      <c r="Q19" s="5"/>
      <c r="R19" s="5"/>
      <c r="S19" s="5"/>
      <c r="T19" s="5"/>
    </row>
    <row r="20" spans="1:20" ht="35.1" customHeight="1" x14ac:dyDescent="0.25">
      <c r="A20" s="3"/>
      <c r="B20" s="42" t="s">
        <v>12</v>
      </c>
      <c r="C20" s="43"/>
      <c r="D20" s="43"/>
      <c r="E20" s="43">
        <f>Housing[[#This Row],[Projected Cost]]-Housing[[#This Row],[Actual Cost]]</f>
        <v>0</v>
      </c>
      <c r="F20" s="39"/>
      <c r="G20" s="44"/>
      <c r="H20" s="43"/>
      <c r="I20" s="43"/>
      <c r="J20" s="45"/>
      <c r="K20" s="6"/>
      <c r="L20" s="6"/>
      <c r="M20" s="6"/>
      <c r="N20" s="6"/>
      <c r="O20" s="5"/>
      <c r="P20" s="5"/>
      <c r="Q20" s="5"/>
      <c r="R20" s="5"/>
      <c r="S20" s="5"/>
      <c r="T20" s="5"/>
    </row>
    <row r="21" spans="1:20" s="19" customFormat="1" ht="35.1" customHeight="1" x14ac:dyDescent="0.2">
      <c r="A21" s="16"/>
      <c r="B21" s="46" t="s">
        <v>70</v>
      </c>
      <c r="C21" s="47">
        <f>SUBTOTAL(109,Housing[Projected Cost])</f>
        <v>1810</v>
      </c>
      <c r="D21" s="47">
        <f>SUBTOTAL(109,Housing[Actual Cost])</f>
        <v>1740</v>
      </c>
      <c r="E21" s="47">
        <f>SUBTOTAL(109,Housing[Difference])</f>
        <v>70</v>
      </c>
      <c r="F21" s="33"/>
      <c r="G21" s="48" t="s">
        <v>70</v>
      </c>
      <c r="H21" s="49">
        <f>SUBTOTAL(109,Entertainment[Projected Cost])</f>
        <v>0</v>
      </c>
      <c r="I21" s="49">
        <f>SUBTOTAL(109,Entertainment[Actual Cost])</f>
        <v>50</v>
      </c>
      <c r="J21" s="50">
        <f>SUBTOTAL(109,Entertainment[Difference])</f>
        <v>-50</v>
      </c>
      <c r="K21" s="18"/>
      <c r="L21" s="18"/>
      <c r="M21" s="18"/>
      <c r="N21" s="18"/>
      <c r="O21" s="17"/>
      <c r="P21" s="17"/>
      <c r="Q21" s="17"/>
      <c r="R21" s="17"/>
      <c r="S21" s="17"/>
      <c r="T21" s="17"/>
    </row>
    <row r="22" spans="1:20" ht="35.1" customHeight="1" x14ac:dyDescent="0.25">
      <c r="A22" s="3"/>
      <c r="B22" s="42"/>
      <c r="C22" s="51"/>
      <c r="D22" s="51"/>
      <c r="E22" s="51"/>
      <c r="F22" s="39"/>
      <c r="G22" s="42"/>
      <c r="H22" s="51"/>
      <c r="I22" s="51"/>
      <c r="J22" s="51"/>
      <c r="K22" s="6"/>
      <c r="L22" s="6"/>
      <c r="M22" s="6"/>
      <c r="N22" s="6"/>
      <c r="O22" s="5"/>
      <c r="P22" s="5"/>
      <c r="Q22" s="5"/>
      <c r="R22" s="5"/>
      <c r="S22" s="5"/>
      <c r="T22" s="5"/>
    </row>
    <row r="23" spans="1:20" ht="35.1" customHeight="1" x14ac:dyDescent="0.25">
      <c r="A23" s="3"/>
      <c r="B23" s="34" t="s">
        <v>59</v>
      </c>
      <c r="C23" s="35" t="s">
        <v>0</v>
      </c>
      <c r="D23" s="35" t="s">
        <v>1</v>
      </c>
      <c r="E23" s="36" t="s">
        <v>2</v>
      </c>
      <c r="F23" s="39"/>
      <c r="G23" s="31" t="s">
        <v>58</v>
      </c>
      <c r="H23" s="36" t="s">
        <v>0</v>
      </c>
      <c r="I23" s="36" t="s">
        <v>1</v>
      </c>
      <c r="J23" s="52" t="s">
        <v>2</v>
      </c>
      <c r="K23" s="6"/>
      <c r="L23" s="6"/>
      <c r="M23" s="6"/>
      <c r="N23" s="6"/>
      <c r="O23" s="5"/>
      <c r="P23" s="5"/>
      <c r="Q23" s="5"/>
      <c r="R23" s="5"/>
      <c r="S23" s="5"/>
      <c r="T23" s="5"/>
    </row>
    <row r="24" spans="1:20" ht="35.1" customHeight="1" x14ac:dyDescent="0.25">
      <c r="A24" s="3"/>
      <c r="B24" s="40" t="s">
        <v>51</v>
      </c>
      <c r="C24" s="38">
        <v>250</v>
      </c>
      <c r="D24" s="38">
        <v>250</v>
      </c>
      <c r="E24" s="41">
        <f ca="1">SUBTOTAL(109,Transportation[Difference])</f>
        <v>0</v>
      </c>
      <c r="F24" s="39"/>
      <c r="G24" s="37" t="s">
        <v>35</v>
      </c>
      <c r="H24" s="41"/>
      <c r="I24" s="41"/>
      <c r="J24" s="53">
        <f>Loans[[#This Row],[Projected Cost]]-Loans[[#This Row],[Actual Cost]]</f>
        <v>0</v>
      </c>
      <c r="K24" s="6"/>
      <c r="L24" s="6"/>
      <c r="M24" s="6"/>
      <c r="N24" s="6"/>
      <c r="O24" s="5"/>
      <c r="P24" s="5"/>
      <c r="Q24" s="5"/>
      <c r="R24" s="5"/>
      <c r="S24" s="5"/>
      <c r="T24" s="5"/>
    </row>
    <row r="25" spans="1:20" ht="35.1" customHeight="1" x14ac:dyDescent="0.25">
      <c r="A25" s="3"/>
      <c r="B25" s="44" t="s">
        <v>49</v>
      </c>
      <c r="C25" s="43"/>
      <c r="D25" s="43"/>
      <c r="E25" s="45">
        <f ca="1">SUBTOTAL(109,Transportation[Difference])</f>
        <v>0</v>
      </c>
      <c r="F25" s="39"/>
      <c r="G25" s="42" t="s">
        <v>44</v>
      </c>
      <c r="H25" s="45"/>
      <c r="I25" s="45"/>
      <c r="J25" s="51">
        <f>Loans[[#This Row],[Projected Cost]]-Loans[[#This Row],[Actual Cost]]</f>
        <v>0</v>
      </c>
      <c r="K25" s="6"/>
      <c r="L25" s="6"/>
      <c r="M25" s="6"/>
      <c r="N25" s="6"/>
      <c r="O25" s="5"/>
      <c r="P25" s="5"/>
      <c r="Q25" s="5"/>
      <c r="R25" s="5"/>
      <c r="S25" s="5"/>
      <c r="T25" s="5"/>
    </row>
    <row r="26" spans="1:20" ht="35.1" customHeight="1" x14ac:dyDescent="0.25">
      <c r="A26" s="3"/>
      <c r="B26" s="40" t="s">
        <v>13</v>
      </c>
      <c r="C26" s="38"/>
      <c r="D26" s="38"/>
      <c r="E26" s="41">
        <f ca="1">SUBTOTAL(109,Transportation[Difference])</f>
        <v>0</v>
      </c>
      <c r="F26" s="39"/>
      <c r="G26" s="37" t="s">
        <v>53</v>
      </c>
      <c r="H26" s="41"/>
      <c r="I26" s="41"/>
      <c r="J26" s="53">
        <f>Loans[[#This Row],[Projected Cost]]-Loans[[#This Row],[Actual Cost]]</f>
        <v>0</v>
      </c>
      <c r="K26" s="6"/>
      <c r="L26" s="6"/>
      <c r="M26" s="6"/>
      <c r="N26" s="6"/>
      <c r="O26" s="5"/>
      <c r="P26" s="5"/>
      <c r="Q26" s="5"/>
      <c r="R26" s="5"/>
      <c r="S26" s="5"/>
      <c r="T26" s="5"/>
    </row>
    <row r="27" spans="1:20" ht="35.1" customHeight="1" x14ac:dyDescent="0.25">
      <c r="A27" s="3"/>
      <c r="B27" s="44" t="s">
        <v>14</v>
      </c>
      <c r="C27" s="43"/>
      <c r="D27" s="43"/>
      <c r="E27" s="45">
        <f ca="1">SUBTOTAL(109,Transportation[Difference])</f>
        <v>0</v>
      </c>
      <c r="F27" s="39"/>
      <c r="G27" s="42" t="s">
        <v>53</v>
      </c>
      <c r="H27" s="45"/>
      <c r="I27" s="45"/>
      <c r="J27" s="51">
        <f>Loans[[#This Row],[Projected Cost]]-Loans[[#This Row],[Actual Cost]]</f>
        <v>0</v>
      </c>
      <c r="K27" s="6"/>
      <c r="L27" s="6"/>
      <c r="M27" s="6"/>
      <c r="N27" s="6"/>
      <c r="O27" s="5"/>
      <c r="P27" s="5"/>
      <c r="Q27" s="5"/>
      <c r="R27" s="5"/>
      <c r="S27" s="5"/>
      <c r="T27" s="5"/>
    </row>
    <row r="28" spans="1:20" ht="35.1" customHeight="1" x14ac:dyDescent="0.25">
      <c r="A28" s="3"/>
      <c r="B28" s="40" t="s">
        <v>15</v>
      </c>
      <c r="C28" s="38"/>
      <c r="D28" s="38"/>
      <c r="E28" s="41">
        <f ca="1">SUBTOTAL(109,Transportation[Difference])</f>
        <v>0</v>
      </c>
      <c r="F28" s="39"/>
      <c r="G28" s="37" t="s">
        <v>53</v>
      </c>
      <c r="H28" s="41"/>
      <c r="I28" s="41"/>
      <c r="J28" s="53">
        <f>Loans[[#This Row],[Projected Cost]]-Loans[[#This Row],[Actual Cost]]</f>
        <v>0</v>
      </c>
      <c r="K28" s="6"/>
      <c r="L28" s="6"/>
      <c r="M28" s="6"/>
      <c r="N28" s="6"/>
      <c r="O28" s="5"/>
      <c r="P28" s="5"/>
      <c r="Q28" s="5"/>
      <c r="R28" s="5"/>
      <c r="S28" s="5"/>
      <c r="T28" s="5"/>
    </row>
    <row r="29" spans="1:20" ht="35.1" customHeight="1" x14ac:dyDescent="0.25">
      <c r="A29" s="3"/>
      <c r="B29" s="44" t="s">
        <v>16</v>
      </c>
      <c r="C29" s="43"/>
      <c r="D29" s="43"/>
      <c r="E29" s="45">
        <f ca="1">SUBTOTAL(109,Transportation[Difference])</f>
        <v>0</v>
      </c>
      <c r="F29" s="39"/>
      <c r="G29" s="42" t="s">
        <v>12</v>
      </c>
      <c r="H29" s="45"/>
      <c r="I29" s="45"/>
      <c r="J29" s="51">
        <f>Loans[[#This Row],[Projected Cost]]-Loans[[#This Row],[Actual Cost]]</f>
        <v>0</v>
      </c>
      <c r="K29" s="6"/>
      <c r="L29" s="6"/>
      <c r="M29" s="6"/>
      <c r="N29" s="6"/>
      <c r="O29" s="5"/>
      <c r="P29" s="5"/>
      <c r="Q29" s="5"/>
      <c r="R29" s="5"/>
      <c r="S29" s="5"/>
      <c r="T29" s="5"/>
    </row>
    <row r="30" spans="1:20" s="19" customFormat="1" ht="35.1" customHeight="1" x14ac:dyDescent="0.2">
      <c r="A30" s="16"/>
      <c r="B30" s="48" t="s">
        <v>70</v>
      </c>
      <c r="C30" s="49">
        <f ca="1">SUBTOTAL(109,Transportation[Projected Cost])</f>
        <v>250</v>
      </c>
      <c r="D30" s="49">
        <f ca="1">SUBTOTAL(109,Transportation[Actual Cost])</f>
        <v>250</v>
      </c>
      <c r="E30" s="50">
        <f ca="1">SUBTOTAL(109,Transportation[Difference])</f>
        <v>0</v>
      </c>
      <c r="F30" s="33"/>
      <c r="G30" s="46" t="s">
        <v>70</v>
      </c>
      <c r="H30" s="50">
        <f>SUBTOTAL(109,Loans[Projected Cost])</f>
        <v>0</v>
      </c>
      <c r="I30" s="50">
        <f>SUBTOTAL(109,Loans[Actual Cost])</f>
        <v>0</v>
      </c>
      <c r="J30" s="54">
        <f>SUBTOTAL(109,Loans[Difference])</f>
        <v>0</v>
      </c>
      <c r="K30" s="18"/>
      <c r="L30" s="18"/>
      <c r="M30" s="18"/>
      <c r="N30" s="18"/>
      <c r="O30" s="17"/>
      <c r="P30" s="17"/>
      <c r="Q30" s="17"/>
      <c r="R30" s="17"/>
      <c r="S30" s="17"/>
      <c r="T30" s="17"/>
    </row>
    <row r="31" spans="1:20" ht="35.1" customHeight="1" x14ac:dyDescent="0.25">
      <c r="A31" s="3"/>
      <c r="B31" s="55"/>
      <c r="C31" s="56"/>
      <c r="D31" s="56"/>
      <c r="E31" s="56"/>
      <c r="F31" s="39"/>
      <c r="G31" s="42"/>
      <c r="H31" s="51"/>
      <c r="I31" s="51"/>
      <c r="J31" s="51"/>
      <c r="K31" s="6"/>
      <c r="L31" s="6"/>
      <c r="M31" s="6"/>
      <c r="N31" s="6"/>
      <c r="O31" s="5"/>
      <c r="P31" s="5"/>
      <c r="Q31" s="5"/>
      <c r="R31" s="5"/>
      <c r="S31" s="5"/>
      <c r="T31" s="5"/>
    </row>
    <row r="32" spans="1:20" s="15" customFormat="1" ht="35.1" customHeight="1" x14ac:dyDescent="0.2">
      <c r="A32" s="12"/>
      <c r="B32" s="31" t="s">
        <v>61</v>
      </c>
      <c r="C32" s="32" t="s">
        <v>0</v>
      </c>
      <c r="D32" s="57" t="s">
        <v>1</v>
      </c>
      <c r="E32" s="32" t="s">
        <v>2</v>
      </c>
      <c r="F32" s="33"/>
      <c r="G32" s="34" t="s">
        <v>60</v>
      </c>
      <c r="H32" s="35" t="s">
        <v>0</v>
      </c>
      <c r="I32" s="36" t="s">
        <v>1</v>
      </c>
      <c r="J32" s="36" t="s">
        <v>2</v>
      </c>
      <c r="K32" s="14"/>
      <c r="L32" s="14"/>
      <c r="M32" s="14"/>
      <c r="N32" s="14"/>
      <c r="O32" s="13"/>
      <c r="P32" s="13"/>
      <c r="Q32" s="13"/>
      <c r="R32" s="13"/>
      <c r="S32" s="13"/>
      <c r="T32" s="13"/>
    </row>
    <row r="33" spans="1:20" ht="35.1" customHeight="1" x14ac:dyDescent="0.25">
      <c r="A33" s="3"/>
      <c r="B33" s="37" t="s">
        <v>17</v>
      </c>
      <c r="C33" s="38"/>
      <c r="D33" s="41"/>
      <c r="E33" s="38">
        <f>Insurance[[#This Row],[Projected Cost]]-Insurance[[#This Row],[Actual Cost]]</f>
        <v>0</v>
      </c>
      <c r="F33" s="39"/>
      <c r="G33" s="58" t="s">
        <v>36</v>
      </c>
      <c r="H33" s="59"/>
      <c r="I33" s="60"/>
      <c r="J33" s="60">
        <f>Taxes[[#This Row],[Projected Cost]]-Taxes[[#This Row],[Actual Cost]]</f>
        <v>0</v>
      </c>
      <c r="K33" s="6"/>
      <c r="L33" s="6"/>
      <c r="M33" s="6"/>
      <c r="N33" s="6"/>
      <c r="O33" s="5"/>
      <c r="P33" s="5"/>
      <c r="Q33" s="5"/>
      <c r="R33" s="5"/>
      <c r="S33" s="5"/>
      <c r="T33" s="5"/>
    </row>
    <row r="34" spans="1:20" ht="35.1" customHeight="1" x14ac:dyDescent="0.25">
      <c r="A34" s="3"/>
      <c r="B34" s="42" t="s">
        <v>18</v>
      </c>
      <c r="C34" s="43"/>
      <c r="D34" s="45"/>
      <c r="E34" s="43">
        <f>Insurance[[#This Row],[Projected Cost]]-Insurance[[#This Row],[Actual Cost]]</f>
        <v>0</v>
      </c>
      <c r="F34" s="39"/>
      <c r="G34" s="44" t="s">
        <v>37</v>
      </c>
      <c r="H34" s="43"/>
      <c r="I34" s="45"/>
      <c r="J34" s="45">
        <f>Taxes[[#This Row],[Projected Cost]]-Taxes[[#This Row],[Actual Cost]]</f>
        <v>0</v>
      </c>
      <c r="K34" s="6"/>
      <c r="L34" s="6"/>
      <c r="M34" s="6"/>
      <c r="N34" s="6"/>
      <c r="O34" s="5"/>
      <c r="P34" s="5"/>
      <c r="Q34" s="5"/>
      <c r="R34" s="5"/>
      <c r="S34" s="5"/>
      <c r="T34" s="5"/>
    </row>
    <row r="35" spans="1:20" ht="35.1" customHeight="1" x14ac:dyDescent="0.25">
      <c r="A35" s="3"/>
      <c r="B35" s="37" t="s">
        <v>19</v>
      </c>
      <c r="C35" s="38"/>
      <c r="D35" s="41"/>
      <c r="E35" s="38">
        <f>Insurance[[#This Row],[Projected Cost]]-Insurance[[#This Row],[Actual Cost]]</f>
        <v>0</v>
      </c>
      <c r="F35" s="39"/>
      <c r="G35" s="40" t="s">
        <v>38</v>
      </c>
      <c r="H35" s="38"/>
      <c r="I35" s="41"/>
      <c r="J35" s="41">
        <f>Taxes[[#This Row],[Projected Cost]]-Taxes[[#This Row],[Actual Cost]]</f>
        <v>0</v>
      </c>
      <c r="K35" s="6"/>
      <c r="L35" s="6"/>
      <c r="M35" s="6"/>
      <c r="N35" s="6"/>
      <c r="O35" s="5"/>
      <c r="P35" s="5"/>
      <c r="Q35" s="5"/>
      <c r="R35" s="5"/>
      <c r="S35" s="5"/>
      <c r="T35" s="5"/>
    </row>
    <row r="36" spans="1:20" ht="35.1" customHeight="1" x14ac:dyDescent="0.25">
      <c r="A36" s="3"/>
      <c r="B36" s="42" t="s">
        <v>12</v>
      </c>
      <c r="C36" s="43"/>
      <c r="D36" s="45"/>
      <c r="E36" s="43">
        <f>Insurance[[#This Row],[Projected Cost]]-Insurance[[#This Row],[Actual Cost]]</f>
        <v>0</v>
      </c>
      <c r="F36" s="39"/>
      <c r="G36" s="44" t="s">
        <v>12</v>
      </c>
      <c r="H36" s="43"/>
      <c r="I36" s="45"/>
      <c r="J36" s="45">
        <f>Taxes[[#This Row],[Projected Cost]]-Taxes[[#This Row],[Actual Cost]]</f>
        <v>0</v>
      </c>
      <c r="K36" s="6"/>
      <c r="L36" s="6"/>
      <c r="M36" s="6"/>
      <c r="N36" s="6"/>
      <c r="O36" s="5"/>
      <c r="P36" s="5"/>
      <c r="Q36" s="5"/>
      <c r="R36" s="5"/>
      <c r="S36" s="5"/>
      <c r="T36" s="5"/>
    </row>
    <row r="37" spans="1:20" s="19" customFormat="1" ht="35.1" customHeight="1" x14ac:dyDescent="0.2">
      <c r="A37" s="16"/>
      <c r="B37" s="46" t="s">
        <v>70</v>
      </c>
      <c r="C37" s="47">
        <f>SUBTOTAL(109,Insurance[Projected Cost])</f>
        <v>0</v>
      </c>
      <c r="D37" s="61">
        <f>SUBTOTAL(109,Insurance[Actual Cost])</f>
        <v>0</v>
      </c>
      <c r="E37" s="47">
        <f>SUBTOTAL(109,Insurance[Difference])</f>
        <v>0</v>
      </c>
      <c r="F37" s="33"/>
      <c r="G37" s="48" t="s">
        <v>70</v>
      </c>
      <c r="H37" s="49">
        <f>SUBTOTAL(109,Taxes[Projected Cost])</f>
        <v>0</v>
      </c>
      <c r="I37" s="50">
        <f>SUBTOTAL(109,Taxes[Actual Cost])</f>
        <v>0</v>
      </c>
      <c r="J37" s="50">
        <f>SUBTOTAL(109,Taxes[Difference])</f>
        <v>0</v>
      </c>
      <c r="K37" s="18"/>
      <c r="L37" s="18"/>
      <c r="M37" s="18"/>
      <c r="N37" s="18"/>
      <c r="O37" s="17"/>
      <c r="P37" s="17"/>
      <c r="Q37" s="17"/>
      <c r="R37" s="17"/>
      <c r="S37" s="17"/>
      <c r="T37" s="17"/>
    </row>
    <row r="38" spans="1:20" ht="35.1" customHeight="1" x14ac:dyDescent="0.25">
      <c r="A38" s="3"/>
      <c r="B38" s="42"/>
      <c r="C38" s="51"/>
      <c r="D38" s="51"/>
      <c r="E38" s="51"/>
      <c r="F38" s="39"/>
      <c r="G38" s="42"/>
      <c r="H38" s="51"/>
      <c r="I38" s="51"/>
      <c r="J38" s="51"/>
      <c r="K38" s="6"/>
      <c r="L38" s="6"/>
      <c r="M38" s="6"/>
      <c r="N38" s="6"/>
      <c r="O38" s="5"/>
      <c r="P38" s="5"/>
      <c r="Q38" s="5"/>
      <c r="R38" s="5"/>
      <c r="S38" s="5"/>
      <c r="T38" s="5"/>
    </row>
    <row r="39" spans="1:20" s="11" customFormat="1" ht="35.1" customHeight="1" x14ac:dyDescent="0.2">
      <c r="A39" s="8"/>
      <c r="B39" s="31" t="s">
        <v>62</v>
      </c>
      <c r="C39" s="32" t="s">
        <v>0</v>
      </c>
      <c r="D39" s="32" t="s">
        <v>1</v>
      </c>
      <c r="E39" s="32" t="s">
        <v>2</v>
      </c>
      <c r="F39" s="33"/>
      <c r="G39" s="31" t="s">
        <v>63</v>
      </c>
      <c r="H39" s="32" t="s">
        <v>0</v>
      </c>
      <c r="I39" s="32" t="s">
        <v>1</v>
      </c>
      <c r="J39" s="32" t="s">
        <v>2</v>
      </c>
      <c r="K39" s="10"/>
      <c r="L39" s="10"/>
      <c r="M39" s="10"/>
      <c r="N39" s="10"/>
      <c r="O39" s="9"/>
      <c r="P39" s="9"/>
      <c r="Q39" s="9"/>
      <c r="R39" s="9"/>
      <c r="S39" s="9"/>
      <c r="T39" s="9"/>
    </row>
    <row r="40" spans="1:20" ht="35.1" customHeight="1" x14ac:dyDescent="0.25">
      <c r="A40" s="3"/>
      <c r="B40" s="37" t="s">
        <v>20</v>
      </c>
      <c r="C40" s="38"/>
      <c r="D40" s="38"/>
      <c r="E40" s="38">
        <f>Food[[#This Row],[Projected Cost]]-Food[[#This Row],[Actual Cost]]</f>
        <v>0</v>
      </c>
      <c r="F40" s="39"/>
      <c r="G40" s="37" t="s">
        <v>54</v>
      </c>
      <c r="H40" s="38"/>
      <c r="I40" s="38"/>
      <c r="J40" s="38">
        <f>SavingsOrInvestment[[#This Row],[Projected Cost]]-SavingsOrInvestment[[#This Row],[Actual Cost]]</f>
        <v>0</v>
      </c>
      <c r="K40" s="6"/>
      <c r="L40" s="6"/>
      <c r="M40" s="6"/>
      <c r="N40" s="6"/>
      <c r="O40" s="5"/>
      <c r="P40" s="5"/>
      <c r="Q40" s="5"/>
      <c r="R40" s="5"/>
      <c r="S40" s="5"/>
      <c r="T40" s="5"/>
    </row>
    <row r="41" spans="1:20" ht="35.1" customHeight="1" x14ac:dyDescent="0.25">
      <c r="A41" s="3"/>
      <c r="B41" s="42" t="s">
        <v>28</v>
      </c>
      <c r="C41" s="43"/>
      <c r="D41" s="43"/>
      <c r="E41" s="43">
        <f>Food[[#This Row],[Projected Cost]]-Food[[#This Row],[Actual Cost]]</f>
        <v>0</v>
      </c>
      <c r="F41" s="39"/>
      <c r="G41" s="42" t="s">
        <v>55</v>
      </c>
      <c r="H41" s="43"/>
      <c r="I41" s="43"/>
      <c r="J41" s="43">
        <f>SavingsOrInvestment[[#This Row],[Projected Cost]]-SavingsOrInvestment[[#This Row],[Actual Cost]]</f>
        <v>0</v>
      </c>
      <c r="K41" s="6"/>
      <c r="L41" s="6"/>
      <c r="M41" s="6"/>
      <c r="N41" s="6"/>
      <c r="O41" s="5"/>
      <c r="P41" s="5"/>
      <c r="Q41" s="5"/>
      <c r="R41" s="5"/>
      <c r="S41" s="5"/>
      <c r="T41" s="5"/>
    </row>
    <row r="42" spans="1:20" ht="35.1" customHeight="1" x14ac:dyDescent="0.25">
      <c r="A42" s="3"/>
      <c r="B42" s="37" t="s">
        <v>12</v>
      </c>
      <c r="C42" s="38"/>
      <c r="D42" s="38"/>
      <c r="E42" s="38">
        <f>Food[[#This Row],[Projected Cost]]-Food[[#This Row],[Actual Cost]]</f>
        <v>0</v>
      </c>
      <c r="F42" s="39"/>
      <c r="G42" s="37" t="s">
        <v>12</v>
      </c>
      <c r="H42" s="38"/>
      <c r="I42" s="38"/>
      <c r="J42" s="38">
        <f>SavingsOrInvestment[[#This Row],[Projected Cost]]-SavingsOrInvestment[[#This Row],[Actual Cost]]</f>
        <v>0</v>
      </c>
      <c r="K42" s="6"/>
      <c r="L42" s="6"/>
      <c r="M42" s="6"/>
      <c r="N42" s="6"/>
      <c r="O42" s="5"/>
      <c r="P42" s="5"/>
      <c r="Q42" s="5"/>
      <c r="R42" s="5"/>
      <c r="S42" s="5"/>
      <c r="T42" s="5"/>
    </row>
    <row r="43" spans="1:20" s="15" customFormat="1" ht="35.1" customHeight="1" x14ac:dyDescent="0.2">
      <c r="A43" s="12"/>
      <c r="B43" s="62" t="s">
        <v>70</v>
      </c>
      <c r="C43" s="63">
        <f>SUBTOTAL(109,Food[Projected Cost])</f>
        <v>0</v>
      </c>
      <c r="D43" s="63">
        <f>SUBTOTAL(109,Food[Actual Cost])</f>
        <v>0</v>
      </c>
      <c r="E43" s="63">
        <f>SUBTOTAL(109,Food[Difference])</f>
        <v>0</v>
      </c>
      <c r="F43" s="33"/>
      <c r="G43" s="62" t="s">
        <v>70</v>
      </c>
      <c r="H43" s="63">
        <f>SUBTOTAL(109,SavingsOrInvestment[Projected Cost])</f>
        <v>0</v>
      </c>
      <c r="I43" s="63">
        <f>SUBTOTAL(109,SavingsOrInvestment[Actual Cost])</f>
        <v>0</v>
      </c>
      <c r="J43" s="63">
        <f>SUBTOTAL(109,SavingsOrInvestment[Difference])</f>
        <v>0</v>
      </c>
      <c r="K43" s="14"/>
      <c r="L43" s="14"/>
      <c r="M43" s="14"/>
      <c r="N43" s="14"/>
      <c r="O43" s="13"/>
      <c r="P43" s="13"/>
      <c r="Q43" s="13"/>
      <c r="R43" s="13"/>
      <c r="S43" s="13"/>
      <c r="T43" s="13"/>
    </row>
    <row r="44" spans="1:20" ht="35.1" customHeight="1" x14ac:dyDescent="0.25">
      <c r="A44" s="3"/>
      <c r="B44" s="42"/>
      <c r="C44" s="51"/>
      <c r="D44" s="51"/>
      <c r="E44" s="51"/>
      <c r="F44" s="39"/>
      <c r="G44" s="42"/>
      <c r="H44" s="51"/>
      <c r="I44" s="51"/>
      <c r="J44" s="51"/>
      <c r="K44" s="6"/>
      <c r="L44" s="6"/>
      <c r="M44" s="6"/>
      <c r="N44" s="6"/>
      <c r="O44" s="5"/>
      <c r="P44" s="5"/>
      <c r="Q44" s="5"/>
      <c r="R44" s="5"/>
      <c r="S44" s="5"/>
      <c r="T44" s="5"/>
    </row>
    <row r="45" spans="1:20" s="15" customFormat="1" ht="35.1" customHeight="1" x14ac:dyDescent="0.2">
      <c r="A45" s="12"/>
      <c r="B45" s="64" t="s">
        <v>65</v>
      </c>
      <c r="C45" s="65" t="s">
        <v>0</v>
      </c>
      <c r="D45" s="65" t="s">
        <v>1</v>
      </c>
      <c r="E45" s="65" t="s">
        <v>2</v>
      </c>
      <c r="F45" s="33"/>
      <c r="G45" s="34" t="s">
        <v>64</v>
      </c>
      <c r="H45" s="35" t="s">
        <v>0</v>
      </c>
      <c r="I45" s="35" t="s">
        <v>1</v>
      </c>
      <c r="J45" s="36" t="s">
        <v>2</v>
      </c>
      <c r="K45" s="14"/>
      <c r="L45" s="14"/>
      <c r="M45" s="14"/>
      <c r="N45" s="14"/>
      <c r="O45" s="13"/>
      <c r="P45" s="13"/>
      <c r="Q45" s="13"/>
      <c r="R45" s="13"/>
      <c r="S45" s="13"/>
      <c r="T45" s="13"/>
    </row>
    <row r="46" spans="1:20" ht="35.1" customHeight="1" x14ac:dyDescent="0.25">
      <c r="A46" s="3"/>
      <c r="B46" s="37" t="s">
        <v>21</v>
      </c>
      <c r="C46" s="38"/>
      <c r="D46" s="38"/>
      <c r="E46" s="38">
        <f>Pets[[#This Row],[Projected Cost]]-Pets[[#This Row],[Actual Cost]]</f>
        <v>0</v>
      </c>
      <c r="F46" s="39"/>
      <c r="G46" s="58" t="s">
        <v>39</v>
      </c>
      <c r="H46" s="59"/>
      <c r="I46" s="59"/>
      <c r="J46" s="60">
        <f>GiftsAndDonations[[#This Row],[Projected Cost]]-GiftsAndDonations[[#This Row],[Actual Cost]]</f>
        <v>0</v>
      </c>
      <c r="K46" s="6"/>
      <c r="L46" s="6"/>
      <c r="M46" s="6"/>
      <c r="N46" s="6"/>
      <c r="O46" s="5"/>
      <c r="P46" s="5"/>
      <c r="Q46" s="5"/>
      <c r="R46" s="5"/>
      <c r="S46" s="5"/>
      <c r="T46" s="5"/>
    </row>
    <row r="47" spans="1:20" ht="35.1" customHeight="1" x14ac:dyDescent="0.25">
      <c r="A47" s="3"/>
      <c r="B47" s="42" t="s">
        <v>23</v>
      </c>
      <c r="C47" s="43"/>
      <c r="D47" s="43"/>
      <c r="E47" s="43">
        <f>Pets[[#This Row],[Projected Cost]]-Pets[[#This Row],[Actual Cost]]</f>
        <v>0</v>
      </c>
      <c r="F47" s="39"/>
      <c r="G47" s="44" t="s">
        <v>40</v>
      </c>
      <c r="H47" s="43"/>
      <c r="I47" s="43"/>
      <c r="J47" s="45">
        <f>GiftsAndDonations[[#This Row],[Projected Cost]]-GiftsAndDonations[[#This Row],[Actual Cost]]</f>
        <v>0</v>
      </c>
      <c r="K47" s="6"/>
      <c r="L47" s="6"/>
      <c r="M47" s="6"/>
      <c r="N47" s="6"/>
      <c r="O47" s="5"/>
      <c r="P47" s="5"/>
      <c r="Q47" s="5"/>
      <c r="R47" s="5"/>
      <c r="S47" s="5"/>
      <c r="T47" s="5"/>
    </row>
    <row r="48" spans="1:20" ht="35.1" customHeight="1" x14ac:dyDescent="0.25">
      <c r="A48" s="3"/>
      <c r="B48" s="37" t="s">
        <v>24</v>
      </c>
      <c r="C48" s="38"/>
      <c r="D48" s="38"/>
      <c r="E48" s="38">
        <f>Pets[[#This Row],[Projected Cost]]-Pets[[#This Row],[Actual Cost]]</f>
        <v>0</v>
      </c>
      <c r="F48" s="39"/>
      <c r="G48" s="40" t="s">
        <v>47</v>
      </c>
      <c r="H48" s="38"/>
      <c r="I48" s="38"/>
      <c r="J48" s="41">
        <f>GiftsAndDonations[[#This Row],[Projected Cost]]-GiftsAndDonations[[#This Row],[Actual Cost]]</f>
        <v>0</v>
      </c>
      <c r="K48" s="6"/>
      <c r="L48" s="6"/>
      <c r="M48" s="6"/>
      <c r="N48" s="6"/>
      <c r="O48" s="5"/>
      <c r="P48" s="5"/>
      <c r="Q48" s="5"/>
      <c r="R48" s="5"/>
      <c r="S48" s="5"/>
      <c r="T48" s="5"/>
    </row>
    <row r="49" spans="1:20" ht="35.1" customHeight="1" x14ac:dyDescent="0.25">
      <c r="A49" s="3"/>
      <c r="B49" s="42" t="s">
        <v>22</v>
      </c>
      <c r="C49" s="43"/>
      <c r="D49" s="43"/>
      <c r="E49" s="43">
        <f>Pets[[#This Row],[Projected Cost]]-Pets[[#This Row],[Actual Cost]]</f>
        <v>0</v>
      </c>
      <c r="F49" s="39"/>
      <c r="G49" s="66" t="s">
        <v>79</v>
      </c>
      <c r="H49" s="67"/>
      <c r="I49" s="67"/>
      <c r="J49" s="68">
        <f>GiftsAndDonations[[#This Row],[Projected Cost]]-GiftsAndDonations[[#This Row],[Actual Cost]]</f>
        <v>0</v>
      </c>
      <c r="K49" s="6"/>
      <c r="L49" s="6"/>
      <c r="M49" s="6"/>
      <c r="N49" s="6"/>
      <c r="O49" s="5"/>
      <c r="P49" s="5"/>
      <c r="Q49" s="5"/>
      <c r="R49" s="5"/>
      <c r="S49" s="5"/>
      <c r="T49" s="5"/>
    </row>
    <row r="50" spans="1:20" ht="35.1" customHeight="1" x14ac:dyDescent="0.25">
      <c r="A50" s="3"/>
      <c r="B50" s="37" t="s">
        <v>12</v>
      </c>
      <c r="C50" s="38"/>
      <c r="D50" s="38"/>
      <c r="E50" s="38">
        <f>Pets[[#This Row],[Projected Cost]]-Pets[[#This Row],[Actual Cost]]</f>
        <v>0</v>
      </c>
      <c r="F50" s="39"/>
      <c r="G50" s="69"/>
      <c r="H50" s="70"/>
      <c r="I50" s="70"/>
      <c r="J50" s="71"/>
      <c r="K50" s="6"/>
      <c r="L50" s="6"/>
      <c r="M50" s="6"/>
      <c r="N50" s="6"/>
      <c r="O50" s="5"/>
      <c r="P50" s="5"/>
      <c r="Q50" s="5"/>
      <c r="R50" s="5"/>
      <c r="S50" s="5"/>
      <c r="T50" s="5"/>
    </row>
    <row r="51" spans="1:20" s="19" customFormat="1" ht="35.1" customHeight="1" x14ac:dyDescent="0.2">
      <c r="A51" s="16"/>
      <c r="B51" s="62" t="s">
        <v>70</v>
      </c>
      <c r="C51" s="63">
        <f>SUBTOTAL(109,Pets[Projected Cost])</f>
        <v>0</v>
      </c>
      <c r="D51" s="63">
        <f>SUBTOTAL(109,Pets[Actual Cost])</f>
        <v>0</v>
      </c>
      <c r="E51" s="63">
        <f>SUBTOTAL(109,Pets[Difference])</f>
        <v>0</v>
      </c>
      <c r="F51" s="33"/>
      <c r="G51" s="72" t="s">
        <v>70</v>
      </c>
      <c r="H51" s="65">
        <v>0</v>
      </c>
      <c r="I51" s="32">
        <f>SUBTOTAL(109,SavingsOrInvestment[Actual Cost])</f>
        <v>0</v>
      </c>
      <c r="J51" s="57">
        <f>SUBTOTAL(109,Pets[Difference])</f>
        <v>0</v>
      </c>
      <c r="K51" s="18"/>
      <c r="L51" s="18"/>
      <c r="M51" s="18"/>
      <c r="N51" s="18"/>
      <c r="O51" s="17"/>
      <c r="P51" s="17"/>
      <c r="Q51" s="17"/>
      <c r="R51" s="17"/>
      <c r="S51" s="17"/>
      <c r="T51" s="17"/>
    </row>
    <row r="52" spans="1:20" ht="35.1" customHeight="1" x14ac:dyDescent="0.25">
      <c r="A52" s="3"/>
      <c r="B52" s="42"/>
      <c r="C52" s="51"/>
      <c r="D52" s="51"/>
      <c r="E52" s="51"/>
      <c r="F52" s="39"/>
      <c r="G52" s="42"/>
      <c r="H52" s="51"/>
      <c r="I52" s="51"/>
      <c r="J52" s="51"/>
      <c r="K52" s="6"/>
      <c r="L52" s="6"/>
      <c r="M52" s="6"/>
      <c r="N52" s="6"/>
      <c r="O52" s="5"/>
      <c r="P52" s="5"/>
      <c r="Q52" s="5"/>
      <c r="R52" s="5"/>
      <c r="S52" s="5"/>
      <c r="T52" s="5"/>
    </row>
    <row r="53" spans="1:20" s="15" customFormat="1" ht="35.1" customHeight="1" x14ac:dyDescent="0.2">
      <c r="A53" s="12"/>
      <c r="B53" s="34" t="s">
        <v>67</v>
      </c>
      <c r="C53" s="35" t="s">
        <v>0</v>
      </c>
      <c r="D53" s="35" t="s">
        <v>1</v>
      </c>
      <c r="E53" s="36" t="s">
        <v>2</v>
      </c>
      <c r="F53" s="33"/>
      <c r="G53" s="34" t="s">
        <v>66</v>
      </c>
      <c r="H53" s="35" t="s">
        <v>0</v>
      </c>
      <c r="I53" s="35" t="s">
        <v>1</v>
      </c>
      <c r="J53" s="36" t="s">
        <v>2</v>
      </c>
      <c r="K53" s="14"/>
      <c r="L53" s="14"/>
      <c r="M53" s="14"/>
      <c r="N53" s="14"/>
      <c r="O53" s="13"/>
      <c r="P53" s="13"/>
      <c r="Q53" s="13"/>
      <c r="R53" s="13"/>
      <c r="S53" s="13"/>
      <c r="T53" s="13"/>
    </row>
    <row r="54" spans="1:20" ht="35.1" customHeight="1" x14ac:dyDescent="0.25">
      <c r="A54" s="3"/>
      <c r="B54" s="40" t="s">
        <v>23</v>
      </c>
      <c r="C54" s="38">
        <f ca="1">SUBTOTAL(109,PersonalCare[Projected Cost])</f>
        <v>0</v>
      </c>
      <c r="D54" s="38">
        <f ca="1">SUBTOTAL(109,PersonalCare[Actual Cost])</f>
        <v>0</v>
      </c>
      <c r="E54" s="41">
        <f ca="1">SUBTOTAL(109,PersonalCare[Difference])</f>
        <v>0</v>
      </c>
      <c r="F54" s="39"/>
      <c r="G54" s="40" t="s">
        <v>42</v>
      </c>
      <c r="H54" s="38">
        <f ca="1">SUBTOTAL(109,Legal[Projected Cost])</f>
        <v>0</v>
      </c>
      <c r="I54" s="38">
        <f ca="1">SUBTOTAL(109,Legal[Actual Cost])</f>
        <v>0</v>
      </c>
      <c r="J54" s="41">
        <f ca="1">SUBTOTAL(109,Legal[Difference])</f>
        <v>0</v>
      </c>
      <c r="K54" s="6"/>
      <c r="L54" s="6"/>
      <c r="M54" s="6"/>
      <c r="N54" s="6"/>
      <c r="O54" s="5"/>
      <c r="P54" s="5"/>
      <c r="Q54" s="5"/>
      <c r="R54" s="5"/>
      <c r="S54" s="5"/>
      <c r="T54" s="5"/>
    </row>
    <row r="55" spans="1:20" ht="35.1" customHeight="1" x14ac:dyDescent="0.25">
      <c r="A55" s="3"/>
      <c r="B55" s="44" t="s">
        <v>26</v>
      </c>
      <c r="C55" s="43">
        <f ca="1">SUBTOTAL(109,PersonalCare[Projected Cost])</f>
        <v>0</v>
      </c>
      <c r="D55" s="43">
        <f ca="1">SUBTOTAL(109,PersonalCare[Actual Cost])</f>
        <v>0</v>
      </c>
      <c r="E55" s="45">
        <f ca="1">SUBTOTAL(109,PersonalCare[Difference])</f>
        <v>0</v>
      </c>
      <c r="F55" s="39"/>
      <c r="G55" s="44" t="s">
        <v>43</v>
      </c>
      <c r="H55" s="43">
        <f ca="1">SUBTOTAL(109,Legal[Projected Cost])</f>
        <v>0</v>
      </c>
      <c r="I55" s="43">
        <f ca="1">SUBTOTAL(109,Legal[Actual Cost])</f>
        <v>0</v>
      </c>
      <c r="J55" s="45">
        <f ca="1">SUBTOTAL(109,Legal[Difference])</f>
        <v>0</v>
      </c>
      <c r="K55" s="6"/>
      <c r="L55" s="6"/>
      <c r="M55" s="6"/>
      <c r="N55" s="6"/>
      <c r="O55" s="5"/>
      <c r="P55" s="5"/>
      <c r="Q55" s="5"/>
      <c r="R55" s="5"/>
      <c r="S55" s="5"/>
      <c r="T55" s="5"/>
    </row>
    <row r="56" spans="1:20" ht="35.1" customHeight="1" x14ac:dyDescent="0.25">
      <c r="A56" s="3"/>
      <c r="B56" s="40" t="s">
        <v>25</v>
      </c>
      <c r="C56" s="38">
        <f ca="1">SUBTOTAL(109,PersonalCare[Projected Cost])</f>
        <v>0</v>
      </c>
      <c r="D56" s="38">
        <f ca="1">SUBTOTAL(109,PersonalCare[Actual Cost])</f>
        <v>0</v>
      </c>
      <c r="E56" s="41">
        <f ca="1">SUBTOTAL(109,PersonalCare[Difference])</f>
        <v>0</v>
      </c>
      <c r="F56" s="39"/>
      <c r="G56" s="40" t="s">
        <v>48</v>
      </c>
      <c r="H56" s="38">
        <f ca="1">SUBTOTAL(109,Legal[Projected Cost])</f>
        <v>0</v>
      </c>
      <c r="I56" s="38">
        <f ca="1">SUBTOTAL(109,Legal[Actual Cost])</f>
        <v>0</v>
      </c>
      <c r="J56" s="41">
        <f ca="1">SUBTOTAL(109,Legal[Difference])</f>
        <v>0</v>
      </c>
      <c r="K56" s="6"/>
      <c r="L56" s="6"/>
      <c r="M56" s="6"/>
      <c r="N56" s="6"/>
      <c r="O56" s="5"/>
      <c r="P56" s="5"/>
      <c r="Q56" s="73"/>
      <c r="R56" s="73"/>
      <c r="S56" s="73"/>
      <c r="T56" s="73"/>
    </row>
    <row r="57" spans="1:20" ht="35.1" customHeight="1" x14ac:dyDescent="0.25">
      <c r="A57" s="3"/>
      <c r="B57" s="44" t="s">
        <v>34</v>
      </c>
      <c r="C57" s="43">
        <f ca="1">SUBTOTAL(109,PersonalCare[Projected Cost])</f>
        <v>0</v>
      </c>
      <c r="D57" s="43">
        <f ca="1">SUBTOTAL(109,PersonalCare[Actual Cost])</f>
        <v>0</v>
      </c>
      <c r="E57" s="45">
        <f ca="1">SUBTOTAL(109,PersonalCare[Difference])</f>
        <v>0</v>
      </c>
      <c r="F57" s="39"/>
      <c r="G57" s="44" t="s">
        <v>12</v>
      </c>
      <c r="H57" s="43">
        <f ca="1">SUBTOTAL(109,Legal[Projected Cost])</f>
        <v>0</v>
      </c>
      <c r="I57" s="43">
        <f ca="1">SUBTOTAL(109,Legal[Actual Cost])</f>
        <v>0</v>
      </c>
      <c r="J57" s="45">
        <f ca="1">SUBTOTAL(109,Legal[Difference])</f>
        <v>0</v>
      </c>
      <c r="K57" s="6"/>
      <c r="L57" s="6"/>
      <c r="M57" s="6"/>
      <c r="N57" s="6"/>
      <c r="O57" s="5"/>
      <c r="P57" s="5"/>
      <c r="Q57" s="5"/>
      <c r="R57" s="5"/>
      <c r="S57" s="5"/>
      <c r="T57" s="5"/>
    </row>
    <row r="58" spans="1:20" ht="35.1" customHeight="1" x14ac:dyDescent="0.25">
      <c r="A58" s="3"/>
      <c r="B58" s="40" t="s">
        <v>27</v>
      </c>
      <c r="C58" s="38">
        <f ca="1">SUBTOTAL(109,PersonalCare[Projected Cost])</f>
        <v>0</v>
      </c>
      <c r="D58" s="38">
        <f ca="1">SUBTOTAL(109,PersonalCare[Actual Cost])</f>
        <v>0</v>
      </c>
      <c r="E58" s="41">
        <f ca="1">SUBTOTAL(109,PersonalCare[Difference])</f>
        <v>0</v>
      </c>
      <c r="F58" s="39"/>
      <c r="G58" s="40" t="s">
        <v>12</v>
      </c>
      <c r="H58" s="38">
        <f ca="1">SUBTOTAL(109,Legal[Projected Cost])</f>
        <v>0</v>
      </c>
      <c r="I58" s="38">
        <f ca="1">SUBTOTAL(109,Legal[Actual Cost])</f>
        <v>0</v>
      </c>
      <c r="J58" s="41">
        <f ca="1">SUBTOTAL(109,Legal[Difference])</f>
        <v>0</v>
      </c>
      <c r="K58" s="6"/>
      <c r="L58" s="6"/>
      <c r="M58" s="6"/>
      <c r="N58" s="6"/>
      <c r="O58" s="5"/>
      <c r="P58" s="5"/>
      <c r="Q58" s="5"/>
      <c r="R58" s="5"/>
      <c r="S58" s="5"/>
      <c r="T58" s="5"/>
    </row>
    <row r="59" spans="1:20" ht="34.5" customHeight="1" x14ac:dyDescent="0.25">
      <c r="A59" s="3"/>
      <c r="B59" s="44" t="s">
        <v>41</v>
      </c>
      <c r="C59" s="43">
        <f ca="1">SUBTOTAL(109,PersonalCare[Projected Cost])</f>
        <v>0</v>
      </c>
      <c r="D59" s="43">
        <f ca="1">SUBTOTAL(109,PersonalCare[Actual Cost])</f>
        <v>0</v>
      </c>
      <c r="E59" s="45">
        <f ca="1">SUBTOTAL(109,PersonalCare[Difference])</f>
        <v>0</v>
      </c>
      <c r="F59" s="39"/>
      <c r="G59" s="44" t="s">
        <v>12</v>
      </c>
      <c r="H59" s="43">
        <f ca="1">SUBTOTAL(109,Legal[Projected Cost])</f>
        <v>0</v>
      </c>
      <c r="I59" s="43">
        <f ca="1">SUBTOTAL(109,Legal[Actual Cost])</f>
        <v>0</v>
      </c>
      <c r="J59" s="45">
        <f ca="1">SUBTOTAL(109,Legal[Difference])</f>
        <v>0</v>
      </c>
      <c r="K59" s="6"/>
      <c r="L59" s="6"/>
      <c r="M59" s="6"/>
      <c r="N59" s="6"/>
      <c r="O59" s="5"/>
      <c r="P59" s="5"/>
      <c r="Q59" s="5"/>
      <c r="R59" s="5"/>
      <c r="S59" s="5"/>
      <c r="T59" s="5"/>
    </row>
    <row r="60" spans="1:20" s="19" customFormat="1" ht="35.1" customHeight="1" x14ac:dyDescent="0.2">
      <c r="A60" s="16"/>
      <c r="B60" s="48" t="s">
        <v>70</v>
      </c>
      <c r="C60" s="49">
        <f ca="1">SUBTOTAL(109,PersonalCare[Projected Cost])</f>
        <v>0</v>
      </c>
      <c r="D60" s="49">
        <f ca="1">SUBTOTAL(109,PersonalCare[Actual Cost])</f>
        <v>0</v>
      </c>
      <c r="E60" s="50">
        <f ca="1">SUBTOTAL(109,PersonalCare[Difference])</f>
        <v>0</v>
      </c>
      <c r="F60" s="33"/>
      <c r="G60" s="48" t="s">
        <v>70</v>
      </c>
      <c r="H60" s="49">
        <f ca="1">SUBTOTAL(109,Legal[Projected Cost])</f>
        <v>0</v>
      </c>
      <c r="I60" s="49">
        <f ca="1">SUBTOTAL(109,Legal[Actual Cost])</f>
        <v>0</v>
      </c>
      <c r="J60" s="50">
        <f ca="1">SUBTOTAL(109,Legal[Difference])</f>
        <v>0</v>
      </c>
      <c r="K60" s="18"/>
      <c r="L60" s="18"/>
      <c r="M60" s="18"/>
      <c r="N60" s="18"/>
      <c r="O60" s="17"/>
      <c r="P60" s="17"/>
      <c r="Q60" s="17"/>
      <c r="R60" s="17"/>
      <c r="S60" s="17"/>
      <c r="T60" s="17"/>
    </row>
    <row r="61" spans="1:20" ht="35.1" customHeight="1" x14ac:dyDescent="0.25">
      <c r="A61" s="3"/>
      <c r="F61" s="5"/>
      <c r="K61" s="6"/>
      <c r="L61" s="6"/>
      <c r="M61" s="6"/>
      <c r="N61" s="6"/>
      <c r="O61" s="5"/>
      <c r="P61" s="5"/>
      <c r="Q61" s="5"/>
      <c r="R61" s="5"/>
      <c r="S61" s="5"/>
      <c r="T61" s="5"/>
    </row>
    <row r="62" spans="1:20" ht="20.100000000000001" customHeight="1" x14ac:dyDescent="0.25">
      <c r="B62" s="22"/>
      <c r="C62" s="6"/>
      <c r="D62" s="6"/>
      <c r="E62" s="6"/>
      <c r="F62" s="5"/>
      <c r="K62" s="6"/>
      <c r="L62" s="6"/>
      <c r="M62" s="6"/>
      <c r="N62" s="6"/>
      <c r="O62" s="5"/>
      <c r="P62" s="5"/>
      <c r="Q62" s="5"/>
      <c r="R62" s="5"/>
      <c r="S62" s="5"/>
      <c r="T62" s="5"/>
    </row>
    <row r="63" spans="1:20" x14ac:dyDescent="0.25">
      <c r="B63" s="22"/>
      <c r="C63" s="6"/>
      <c r="D63" s="6"/>
      <c r="E63" s="6"/>
      <c r="F63" s="5"/>
      <c r="G63" s="22"/>
      <c r="H63" s="6"/>
      <c r="I63" s="6"/>
      <c r="J63" s="6"/>
      <c r="K63" s="6"/>
      <c r="L63" s="6"/>
      <c r="M63" s="6"/>
      <c r="N63" s="6"/>
      <c r="O63" s="5"/>
      <c r="P63" s="5"/>
      <c r="Q63" s="5"/>
      <c r="R63" s="5"/>
      <c r="S63" s="5"/>
      <c r="T63" s="5"/>
    </row>
    <row r="64" spans="1:20" x14ac:dyDescent="0.25">
      <c r="B64" s="22"/>
      <c r="C64" s="6"/>
      <c r="D64" s="6"/>
      <c r="E64" s="6"/>
      <c r="F64" s="5"/>
      <c r="G64" s="22"/>
      <c r="H64" s="6"/>
      <c r="I64" s="6"/>
      <c r="J64" s="6"/>
      <c r="K64" s="6"/>
      <c r="L64" s="6"/>
      <c r="M64" s="6"/>
      <c r="N64" s="6"/>
      <c r="O64" s="5"/>
      <c r="P64" s="5"/>
      <c r="Q64" s="5"/>
      <c r="R64" s="5"/>
      <c r="S64" s="5"/>
      <c r="T64" s="5"/>
    </row>
    <row r="65" spans="2:20" x14ac:dyDescent="0.25">
      <c r="B65" s="22"/>
      <c r="C65" s="6"/>
      <c r="D65" s="6"/>
      <c r="E65" s="6"/>
      <c r="F65" s="5"/>
      <c r="G65" s="22"/>
      <c r="H65" s="6"/>
      <c r="I65" s="6"/>
      <c r="J65" s="6"/>
      <c r="K65" s="6"/>
      <c r="L65" s="6"/>
      <c r="M65" s="6"/>
      <c r="N65" s="6"/>
      <c r="O65" s="5"/>
      <c r="P65" s="5"/>
      <c r="Q65" s="5"/>
      <c r="R65" s="5"/>
      <c r="S65" s="5"/>
      <c r="T65" s="5"/>
    </row>
    <row r="66" spans="2:20" x14ac:dyDescent="0.25">
      <c r="B66" s="22"/>
      <c r="C66" s="6"/>
      <c r="D66" s="6"/>
      <c r="E66" s="6"/>
      <c r="F66" s="5"/>
      <c r="G66" s="22"/>
      <c r="H66" s="6"/>
      <c r="I66" s="6"/>
      <c r="J66" s="6"/>
      <c r="K66" s="6"/>
      <c r="L66" s="6"/>
      <c r="M66" s="6"/>
      <c r="N66" s="6"/>
      <c r="O66" s="5"/>
      <c r="P66" s="5"/>
      <c r="Q66" s="5"/>
      <c r="R66" s="5"/>
      <c r="S66" s="5"/>
      <c r="T66" s="5"/>
    </row>
    <row r="67" spans="2:20" x14ac:dyDescent="0.25">
      <c r="B67" s="22"/>
      <c r="C67" s="6"/>
      <c r="D67" s="6"/>
      <c r="E67" s="6"/>
      <c r="F67" s="5"/>
      <c r="G67" s="22"/>
      <c r="H67" s="6"/>
      <c r="I67" s="6"/>
      <c r="J67" s="6"/>
      <c r="K67" s="6"/>
      <c r="L67" s="6"/>
      <c r="M67" s="6"/>
      <c r="N67" s="6"/>
      <c r="O67" s="5"/>
      <c r="P67" s="5"/>
      <c r="Q67" s="5"/>
      <c r="R67" s="5"/>
      <c r="S67" s="5"/>
      <c r="T67" s="5"/>
    </row>
    <row r="68" spans="2:20" x14ac:dyDescent="0.25">
      <c r="B68" s="22"/>
      <c r="C68" s="6"/>
      <c r="D68" s="6"/>
      <c r="E68" s="6"/>
      <c r="F68" s="5"/>
      <c r="G68" s="22"/>
      <c r="H68" s="6"/>
      <c r="I68" s="6"/>
      <c r="J68" s="6"/>
      <c r="K68" s="6"/>
      <c r="L68" s="6"/>
      <c r="M68" s="6"/>
      <c r="N68" s="6"/>
      <c r="O68" s="5"/>
      <c r="P68" s="5"/>
      <c r="Q68" s="5"/>
      <c r="R68" s="5"/>
      <c r="S68" s="5"/>
      <c r="T68" s="5"/>
    </row>
    <row r="69" spans="2:20" x14ac:dyDescent="0.25">
      <c r="B69" s="22"/>
      <c r="C69" s="6"/>
      <c r="D69" s="6"/>
      <c r="E69" s="6"/>
      <c r="F69" s="5"/>
      <c r="G69" s="22"/>
      <c r="H69" s="6"/>
      <c r="I69" s="6"/>
      <c r="J69" s="6"/>
      <c r="K69" s="6"/>
      <c r="L69" s="6"/>
      <c r="M69" s="6"/>
      <c r="N69" s="6"/>
      <c r="O69" s="5"/>
      <c r="P69" s="5"/>
      <c r="Q69" s="5"/>
      <c r="R69" s="5"/>
      <c r="S69" s="5"/>
      <c r="T69" s="5"/>
    </row>
    <row r="70" spans="2:20" x14ac:dyDescent="0.25">
      <c r="B70" s="22"/>
      <c r="C70" s="6"/>
      <c r="D70" s="6"/>
      <c r="E70" s="6"/>
      <c r="F70" s="5"/>
      <c r="G70" s="22"/>
      <c r="H70" s="6"/>
      <c r="I70" s="6"/>
      <c r="J70" s="6"/>
      <c r="K70" s="6"/>
      <c r="L70" s="6"/>
      <c r="M70" s="6"/>
      <c r="N70" s="6"/>
      <c r="O70" s="5"/>
      <c r="P70" s="5"/>
      <c r="Q70" s="5"/>
      <c r="R70" s="5"/>
      <c r="S70" s="5"/>
      <c r="T70" s="5"/>
    </row>
    <row r="71" spans="2:20" x14ac:dyDescent="0.25">
      <c r="B71" s="22"/>
      <c r="C71" s="6"/>
      <c r="D71" s="6"/>
      <c r="E71" s="6"/>
      <c r="F71" s="5"/>
      <c r="G71" s="22"/>
      <c r="H71" s="6"/>
      <c r="I71" s="6"/>
      <c r="J71" s="6"/>
      <c r="K71" s="6"/>
      <c r="L71" s="6"/>
      <c r="M71" s="6"/>
      <c r="N71" s="6"/>
      <c r="O71" s="5"/>
      <c r="P71" s="5"/>
      <c r="Q71" s="5"/>
      <c r="R71" s="5"/>
      <c r="S71" s="5"/>
      <c r="T71" s="5"/>
    </row>
    <row r="72" spans="2:20" x14ac:dyDescent="0.25">
      <c r="B72" s="22"/>
      <c r="C72" s="6"/>
      <c r="D72" s="6"/>
      <c r="E72" s="6"/>
      <c r="F72" s="5"/>
      <c r="G72" s="22"/>
      <c r="H72" s="6"/>
      <c r="I72" s="6"/>
      <c r="J72" s="6"/>
      <c r="K72" s="6"/>
      <c r="L72" s="6"/>
      <c r="M72" s="6"/>
      <c r="N72" s="6"/>
      <c r="O72" s="5"/>
      <c r="P72" s="5"/>
      <c r="Q72" s="5"/>
      <c r="R72" s="5"/>
      <c r="S72" s="5"/>
      <c r="T72" s="5"/>
    </row>
    <row r="73" spans="2:20" x14ac:dyDescent="0.25">
      <c r="B73" s="22"/>
      <c r="C73" s="6"/>
      <c r="D73" s="6"/>
      <c r="E73" s="6"/>
      <c r="F73" s="5"/>
      <c r="G73" s="22"/>
      <c r="H73" s="6"/>
      <c r="I73" s="6"/>
      <c r="J73" s="6"/>
      <c r="K73" s="6"/>
      <c r="L73" s="6"/>
      <c r="M73" s="6"/>
      <c r="N73" s="6"/>
      <c r="O73" s="5"/>
      <c r="P73" s="5"/>
      <c r="Q73" s="5"/>
      <c r="R73" s="5"/>
      <c r="S73" s="5"/>
      <c r="T73" s="5"/>
    </row>
    <row r="74" spans="2:20" x14ac:dyDescent="0.25">
      <c r="B74" s="22"/>
      <c r="C74" s="6"/>
      <c r="D74" s="6"/>
      <c r="E74" s="6"/>
      <c r="F74" s="5"/>
      <c r="G74" s="22"/>
      <c r="H74" s="6"/>
      <c r="I74" s="6"/>
      <c r="J74" s="6"/>
      <c r="K74" s="6"/>
      <c r="L74" s="6"/>
      <c r="M74" s="6"/>
      <c r="N74" s="6"/>
      <c r="O74" s="5"/>
      <c r="P74" s="5"/>
      <c r="Q74" s="5"/>
      <c r="R74" s="5"/>
      <c r="S74" s="5"/>
      <c r="T74" s="5"/>
    </row>
    <row r="75" spans="2:20" x14ac:dyDescent="0.25">
      <c r="B75" s="22"/>
      <c r="C75" s="6"/>
      <c r="D75" s="6"/>
      <c r="E75" s="6"/>
      <c r="F75" s="5"/>
      <c r="G75" s="22"/>
      <c r="H75" s="6"/>
      <c r="I75" s="6"/>
      <c r="J75" s="6"/>
      <c r="K75" s="6"/>
      <c r="L75" s="6"/>
      <c r="M75" s="6"/>
      <c r="N75" s="6"/>
      <c r="O75" s="5"/>
      <c r="P75" s="5"/>
      <c r="Q75" s="5"/>
      <c r="R75" s="5"/>
      <c r="S75" s="5"/>
      <c r="T75" s="5"/>
    </row>
    <row r="76" spans="2:20" x14ac:dyDescent="0.25">
      <c r="B76" s="22"/>
      <c r="C76" s="6"/>
      <c r="D76" s="6"/>
      <c r="E76" s="6"/>
      <c r="F76" s="5"/>
      <c r="G76" s="22"/>
      <c r="H76" s="6"/>
      <c r="I76" s="6"/>
      <c r="J76" s="6"/>
      <c r="K76" s="6"/>
      <c r="L76" s="6"/>
      <c r="M76" s="6"/>
      <c r="N76" s="6"/>
      <c r="O76" s="5"/>
      <c r="P76" s="5"/>
      <c r="Q76" s="5"/>
      <c r="R76" s="5"/>
      <c r="S76" s="5"/>
      <c r="T76" s="5"/>
    </row>
    <row r="77" spans="2:20" x14ac:dyDescent="0.25">
      <c r="B77" s="22"/>
      <c r="C77" s="6"/>
      <c r="D77" s="6"/>
      <c r="E77" s="6"/>
      <c r="F77" s="5"/>
      <c r="G77" s="22"/>
      <c r="H77" s="6"/>
      <c r="I77" s="6"/>
      <c r="J77" s="6"/>
      <c r="K77" s="6"/>
      <c r="L77" s="6"/>
      <c r="M77" s="6"/>
      <c r="N77" s="6"/>
      <c r="O77" s="5"/>
      <c r="P77" s="5"/>
      <c r="Q77" s="5"/>
      <c r="R77" s="5"/>
      <c r="S77" s="5"/>
      <c r="T77" s="5"/>
    </row>
    <row r="78" spans="2:20" x14ac:dyDescent="0.25">
      <c r="B78" s="22"/>
      <c r="C78" s="6"/>
      <c r="D78" s="6"/>
      <c r="E78" s="6"/>
      <c r="F78" s="5"/>
      <c r="G78" s="22"/>
      <c r="H78" s="6"/>
      <c r="I78" s="6"/>
      <c r="J78" s="6"/>
      <c r="K78" s="6"/>
      <c r="L78" s="6"/>
      <c r="M78" s="6"/>
      <c r="N78" s="6"/>
      <c r="O78" s="5"/>
      <c r="P78" s="5"/>
      <c r="Q78" s="5"/>
      <c r="R78" s="5"/>
      <c r="S78" s="5"/>
      <c r="T78" s="5"/>
    </row>
    <row r="79" spans="2:20" x14ac:dyDescent="0.25">
      <c r="B79" s="22"/>
      <c r="C79" s="6"/>
      <c r="D79" s="6"/>
      <c r="E79" s="6"/>
      <c r="F79" s="5"/>
      <c r="G79" s="22"/>
      <c r="H79" s="6"/>
      <c r="I79" s="6"/>
      <c r="J79" s="6"/>
      <c r="K79" s="6"/>
      <c r="L79" s="6"/>
      <c r="M79" s="6"/>
      <c r="N79" s="6"/>
      <c r="O79" s="5"/>
      <c r="P79" s="5"/>
      <c r="Q79" s="5"/>
      <c r="R79" s="5"/>
      <c r="S79" s="5"/>
      <c r="T79" s="5"/>
    </row>
    <row r="80" spans="2:20" x14ac:dyDescent="0.25">
      <c r="B80" s="22"/>
      <c r="C80" s="6"/>
      <c r="D80" s="6"/>
      <c r="E80" s="6"/>
      <c r="F80" s="5"/>
      <c r="G80" s="22"/>
      <c r="H80" s="6"/>
      <c r="I80" s="6"/>
      <c r="J80" s="6"/>
      <c r="K80" s="6"/>
      <c r="L80" s="6"/>
      <c r="M80" s="6"/>
      <c r="N80" s="6"/>
      <c r="O80" s="5"/>
      <c r="P80" s="5"/>
      <c r="Q80" s="5"/>
      <c r="R80" s="5"/>
      <c r="S80" s="5"/>
      <c r="T80" s="5"/>
    </row>
    <row r="81" spans="2:20" x14ac:dyDescent="0.25">
      <c r="B81" s="22"/>
      <c r="C81" s="6"/>
      <c r="D81" s="6"/>
      <c r="E81" s="6"/>
      <c r="F81" s="5"/>
      <c r="G81" s="22"/>
      <c r="H81" s="6"/>
      <c r="I81" s="6"/>
      <c r="J81" s="6"/>
      <c r="K81" s="6"/>
      <c r="L81" s="6"/>
      <c r="M81" s="6"/>
      <c r="N81" s="6"/>
      <c r="O81" s="5"/>
      <c r="P81" s="5"/>
      <c r="Q81" s="5"/>
      <c r="R81" s="5"/>
      <c r="S81" s="5"/>
      <c r="T81" s="5"/>
    </row>
    <row r="82" spans="2:20" x14ac:dyDescent="0.25">
      <c r="B82" s="22"/>
      <c r="C82" s="6"/>
      <c r="D82" s="6"/>
      <c r="E82" s="6"/>
      <c r="F82" s="5"/>
      <c r="G82" s="22"/>
      <c r="H82" s="6"/>
      <c r="I82" s="6"/>
      <c r="J82" s="6"/>
      <c r="K82" s="6"/>
      <c r="L82" s="6"/>
      <c r="M82" s="6"/>
      <c r="N82" s="6"/>
      <c r="O82" s="5"/>
      <c r="P82" s="5"/>
      <c r="Q82" s="5"/>
      <c r="R82" s="5"/>
      <c r="S82" s="5"/>
      <c r="T82" s="5"/>
    </row>
    <row r="83" spans="2:20" x14ac:dyDescent="0.25">
      <c r="B83" s="22"/>
      <c r="C83" s="6"/>
      <c r="D83" s="6"/>
      <c r="E83" s="6"/>
      <c r="F83" s="5"/>
      <c r="G83" s="22"/>
      <c r="H83" s="6"/>
      <c r="I83" s="6"/>
      <c r="J83" s="6"/>
      <c r="K83" s="6"/>
      <c r="L83" s="6"/>
      <c r="M83" s="6"/>
      <c r="N83" s="6"/>
      <c r="O83" s="5"/>
      <c r="P83" s="5"/>
      <c r="Q83" s="5"/>
      <c r="R83" s="5"/>
      <c r="S83" s="5"/>
      <c r="T83" s="5"/>
    </row>
    <row r="84" spans="2:20" x14ac:dyDescent="0.25">
      <c r="B84" s="22"/>
      <c r="C84" s="6"/>
      <c r="D84" s="6"/>
      <c r="E84" s="6"/>
      <c r="F84" s="5"/>
      <c r="G84" s="22"/>
      <c r="H84" s="6"/>
      <c r="I84" s="6"/>
      <c r="J84" s="6"/>
      <c r="K84" s="6"/>
      <c r="L84" s="6"/>
      <c r="M84" s="6"/>
      <c r="N84" s="6"/>
      <c r="O84" s="5"/>
      <c r="P84" s="5"/>
      <c r="Q84" s="5"/>
      <c r="R84" s="5"/>
      <c r="S84" s="5"/>
      <c r="T84" s="5"/>
    </row>
    <row r="85" spans="2:20" x14ac:dyDescent="0.25">
      <c r="B85" s="22"/>
      <c r="C85" s="6"/>
      <c r="D85" s="6"/>
      <c r="E85" s="6"/>
      <c r="F85" s="5"/>
      <c r="G85" s="22"/>
      <c r="H85" s="6"/>
      <c r="I85" s="6"/>
      <c r="J85" s="6"/>
      <c r="K85" s="6"/>
      <c r="L85" s="6"/>
      <c r="M85" s="6"/>
      <c r="N85" s="6"/>
      <c r="O85" s="5"/>
      <c r="P85" s="5"/>
      <c r="Q85" s="5"/>
      <c r="R85" s="5"/>
      <c r="S85" s="5"/>
      <c r="T85" s="5"/>
    </row>
    <row r="86" spans="2:20" x14ac:dyDescent="0.25">
      <c r="B86" s="22"/>
      <c r="C86" s="6"/>
      <c r="D86" s="6"/>
      <c r="E86" s="6"/>
      <c r="F86" s="5"/>
      <c r="G86" s="22"/>
      <c r="H86" s="6"/>
      <c r="I86" s="6"/>
      <c r="J86" s="6"/>
      <c r="K86" s="6"/>
      <c r="L86" s="6"/>
      <c r="M86" s="6"/>
      <c r="N86" s="6"/>
      <c r="O86" s="5"/>
      <c r="P86" s="5"/>
      <c r="Q86" s="5"/>
      <c r="R86" s="5"/>
      <c r="S86" s="5"/>
      <c r="T86" s="5"/>
    </row>
    <row r="87" spans="2:20" x14ac:dyDescent="0.25">
      <c r="B87" s="22"/>
      <c r="C87" s="6"/>
      <c r="D87" s="6"/>
      <c r="E87" s="6"/>
      <c r="F87" s="5"/>
      <c r="G87" s="22"/>
      <c r="H87" s="6"/>
      <c r="I87" s="6"/>
      <c r="J87" s="6"/>
      <c r="K87" s="6"/>
      <c r="L87" s="6"/>
      <c r="M87" s="6"/>
      <c r="N87" s="6"/>
      <c r="O87" s="5"/>
      <c r="P87" s="5"/>
      <c r="Q87" s="5"/>
      <c r="R87" s="5"/>
      <c r="S87" s="5"/>
      <c r="T87" s="5"/>
    </row>
    <row r="88" spans="2:20" x14ac:dyDescent="0.25">
      <c r="B88" s="22"/>
      <c r="C88" s="6"/>
      <c r="D88" s="6"/>
      <c r="E88" s="6"/>
      <c r="F88" s="5"/>
      <c r="G88" s="22"/>
      <c r="H88" s="6"/>
      <c r="I88" s="6"/>
      <c r="J88" s="6"/>
      <c r="K88" s="6"/>
      <c r="L88" s="6"/>
      <c r="M88" s="6"/>
      <c r="N88" s="6"/>
      <c r="O88" s="5"/>
      <c r="P88" s="5"/>
      <c r="Q88" s="5"/>
      <c r="R88" s="5"/>
      <c r="S88" s="5"/>
      <c r="T88" s="5"/>
    </row>
    <row r="89" spans="2:20" x14ac:dyDescent="0.25">
      <c r="B89" s="22"/>
      <c r="C89" s="6"/>
      <c r="D89" s="6"/>
      <c r="E89" s="6"/>
      <c r="F89" s="5"/>
      <c r="G89" s="22"/>
      <c r="H89" s="6"/>
      <c r="I89" s="6"/>
      <c r="J89" s="6"/>
      <c r="K89" s="6"/>
      <c r="L89" s="6"/>
      <c r="M89" s="6"/>
      <c r="N89" s="6"/>
      <c r="O89" s="5"/>
      <c r="P89" s="5"/>
      <c r="Q89" s="5"/>
      <c r="R89" s="5"/>
      <c r="S89" s="5"/>
      <c r="T89" s="5"/>
    </row>
    <row r="90" spans="2:20" x14ac:dyDescent="0.25">
      <c r="B90" s="22"/>
      <c r="C90" s="6"/>
      <c r="D90" s="6"/>
      <c r="E90" s="6"/>
      <c r="F90" s="5"/>
      <c r="G90" s="22"/>
      <c r="H90" s="6"/>
      <c r="I90" s="6"/>
      <c r="J90" s="6"/>
      <c r="K90" s="6"/>
      <c r="L90" s="6"/>
      <c r="M90" s="6"/>
      <c r="N90" s="6"/>
      <c r="O90" s="5"/>
      <c r="P90" s="5"/>
      <c r="Q90" s="5"/>
      <c r="R90" s="5"/>
      <c r="S90" s="5"/>
      <c r="T90" s="5"/>
    </row>
    <row r="91" spans="2:20" x14ac:dyDescent="0.25">
      <c r="B91" s="22"/>
      <c r="C91" s="6"/>
      <c r="D91" s="6"/>
      <c r="E91" s="6"/>
      <c r="F91" s="5"/>
      <c r="G91" s="22"/>
      <c r="H91" s="6"/>
      <c r="I91" s="6"/>
      <c r="J91" s="6"/>
      <c r="K91" s="6"/>
      <c r="L91" s="6"/>
      <c r="M91" s="6"/>
      <c r="N91" s="6"/>
      <c r="O91" s="5"/>
      <c r="P91" s="5"/>
      <c r="Q91" s="5"/>
      <c r="R91" s="5"/>
      <c r="S91" s="5"/>
      <c r="T91" s="5"/>
    </row>
    <row r="92" spans="2:20" x14ac:dyDescent="0.25">
      <c r="B92" s="22"/>
      <c r="C92" s="6"/>
      <c r="D92" s="6"/>
      <c r="E92" s="6"/>
      <c r="F92" s="5"/>
      <c r="G92" s="22"/>
      <c r="H92" s="6"/>
      <c r="I92" s="6"/>
      <c r="J92" s="6"/>
      <c r="K92" s="6"/>
      <c r="L92" s="6"/>
      <c r="M92" s="6"/>
      <c r="N92" s="6"/>
      <c r="O92" s="5"/>
      <c r="P92" s="5"/>
      <c r="Q92" s="5"/>
      <c r="R92" s="5"/>
      <c r="S92" s="5"/>
      <c r="T92" s="5"/>
    </row>
    <row r="93" spans="2:20" x14ac:dyDescent="0.25">
      <c r="B93" s="22"/>
      <c r="C93" s="6"/>
      <c r="D93" s="6"/>
      <c r="E93" s="6"/>
      <c r="F93" s="5"/>
      <c r="G93" s="22"/>
      <c r="H93" s="6"/>
      <c r="I93" s="6"/>
      <c r="J93" s="6"/>
      <c r="K93" s="6"/>
      <c r="L93" s="6"/>
      <c r="M93" s="6"/>
      <c r="N93" s="6"/>
      <c r="O93" s="5"/>
      <c r="P93" s="5"/>
      <c r="Q93" s="5"/>
      <c r="R93" s="5"/>
      <c r="S93" s="5"/>
      <c r="T93" s="5"/>
    </row>
    <row r="94" spans="2:20" x14ac:dyDescent="0.25">
      <c r="B94" s="22"/>
      <c r="C94" s="6"/>
      <c r="D94" s="6"/>
      <c r="E94" s="6"/>
      <c r="F94" s="5"/>
      <c r="G94" s="22"/>
      <c r="H94" s="6"/>
      <c r="I94" s="6"/>
      <c r="J94" s="6"/>
      <c r="K94" s="6"/>
      <c r="L94" s="6"/>
      <c r="M94" s="6"/>
      <c r="N94" s="6"/>
      <c r="O94" s="5"/>
      <c r="P94" s="5"/>
      <c r="Q94" s="5"/>
      <c r="R94" s="5"/>
      <c r="S94" s="5"/>
      <c r="T94" s="5"/>
    </row>
    <row r="95" spans="2:20" x14ac:dyDescent="0.25">
      <c r="B95" s="22"/>
      <c r="C95" s="6"/>
      <c r="D95" s="6"/>
      <c r="E95" s="6"/>
      <c r="F95" s="5"/>
      <c r="G95" s="22"/>
      <c r="H95" s="6"/>
      <c r="I95" s="6"/>
      <c r="J95" s="6"/>
      <c r="K95" s="6"/>
      <c r="L95" s="6"/>
      <c r="M95" s="6"/>
      <c r="N95" s="6"/>
      <c r="O95" s="5"/>
      <c r="P95" s="5"/>
      <c r="Q95" s="5"/>
      <c r="R95" s="5"/>
      <c r="S95" s="5"/>
      <c r="T95" s="5"/>
    </row>
    <row r="96" spans="2:20" x14ac:dyDescent="0.25">
      <c r="B96" s="22"/>
      <c r="C96" s="6"/>
      <c r="D96" s="6"/>
      <c r="E96" s="6"/>
      <c r="F96" s="5"/>
      <c r="G96" s="22"/>
      <c r="H96" s="6"/>
      <c r="I96" s="6"/>
      <c r="J96" s="6"/>
      <c r="K96" s="6"/>
      <c r="L96" s="6"/>
      <c r="M96" s="6"/>
      <c r="N96" s="6"/>
      <c r="O96" s="5"/>
      <c r="P96" s="5"/>
      <c r="Q96" s="5"/>
      <c r="R96" s="5"/>
      <c r="S96" s="5"/>
      <c r="T96" s="5"/>
    </row>
    <row r="97" spans="2:20" x14ac:dyDescent="0.25">
      <c r="B97" s="22"/>
      <c r="C97" s="6"/>
      <c r="D97" s="6"/>
      <c r="E97" s="6"/>
      <c r="F97" s="5"/>
      <c r="G97" s="22"/>
      <c r="H97" s="6"/>
      <c r="I97" s="6"/>
      <c r="J97" s="6"/>
      <c r="K97" s="6"/>
      <c r="L97" s="6"/>
      <c r="M97" s="6"/>
      <c r="N97" s="6"/>
      <c r="O97" s="5"/>
      <c r="P97" s="5"/>
      <c r="Q97" s="5"/>
      <c r="R97" s="5"/>
      <c r="S97" s="5"/>
      <c r="T97" s="5"/>
    </row>
    <row r="98" spans="2:20" x14ac:dyDescent="0.25">
      <c r="B98" s="22"/>
      <c r="C98" s="6"/>
      <c r="D98" s="6"/>
      <c r="E98" s="6"/>
      <c r="F98" s="5"/>
      <c r="G98" s="22"/>
      <c r="H98" s="6"/>
      <c r="I98" s="6"/>
      <c r="J98" s="6"/>
      <c r="K98" s="6"/>
      <c r="L98" s="6"/>
      <c r="M98" s="6"/>
      <c r="N98" s="6"/>
      <c r="O98" s="5"/>
      <c r="P98" s="5"/>
      <c r="Q98" s="5"/>
      <c r="R98" s="5"/>
      <c r="S98" s="5"/>
      <c r="T98" s="5"/>
    </row>
    <row r="99" spans="2:20" x14ac:dyDescent="0.25">
      <c r="B99" s="22"/>
      <c r="C99" s="6"/>
      <c r="D99" s="6"/>
      <c r="E99" s="6"/>
      <c r="F99" s="5"/>
      <c r="G99" s="22"/>
      <c r="H99" s="6"/>
      <c r="I99" s="6"/>
      <c r="J99" s="6"/>
      <c r="K99" s="6"/>
      <c r="L99" s="6"/>
      <c r="M99" s="6"/>
      <c r="N99" s="6"/>
      <c r="O99" s="5"/>
      <c r="P99" s="5"/>
      <c r="Q99" s="5"/>
      <c r="R99" s="5"/>
      <c r="S99" s="5"/>
      <c r="T99" s="5"/>
    </row>
    <row r="100" spans="2:20" x14ac:dyDescent="0.25">
      <c r="B100" s="22"/>
      <c r="C100" s="6"/>
      <c r="D100" s="6"/>
      <c r="E100" s="6"/>
      <c r="F100" s="5"/>
      <c r="G100" s="22"/>
      <c r="H100" s="6"/>
      <c r="I100" s="6"/>
      <c r="J100" s="6"/>
      <c r="K100" s="6"/>
      <c r="L100" s="6"/>
      <c r="M100" s="6"/>
      <c r="N100" s="6"/>
      <c r="O100" s="5"/>
      <c r="P100" s="5"/>
      <c r="Q100" s="5"/>
      <c r="R100" s="5"/>
      <c r="S100" s="5"/>
      <c r="T100" s="5"/>
    </row>
    <row r="101" spans="2:20" x14ac:dyDescent="0.25">
      <c r="B101" s="22"/>
      <c r="C101" s="6"/>
      <c r="D101" s="6"/>
      <c r="E101" s="6"/>
      <c r="F101" s="5"/>
      <c r="G101" s="22"/>
      <c r="H101" s="6"/>
      <c r="I101" s="6"/>
      <c r="J101" s="6"/>
      <c r="K101" s="6"/>
      <c r="L101" s="6"/>
      <c r="M101" s="6"/>
      <c r="N101" s="6"/>
      <c r="O101" s="5"/>
      <c r="P101" s="5"/>
      <c r="Q101" s="5"/>
      <c r="R101" s="5"/>
      <c r="S101" s="5"/>
      <c r="T101" s="5"/>
    </row>
    <row r="102" spans="2:20" x14ac:dyDescent="0.25">
      <c r="B102" s="22"/>
      <c r="C102" s="6"/>
      <c r="D102" s="6"/>
      <c r="E102" s="6"/>
      <c r="F102" s="5"/>
      <c r="G102" s="22"/>
      <c r="H102" s="6"/>
      <c r="I102" s="6"/>
      <c r="J102" s="6"/>
      <c r="K102" s="6"/>
      <c r="L102" s="6"/>
      <c r="M102" s="6"/>
      <c r="N102" s="6"/>
      <c r="O102" s="5"/>
      <c r="P102" s="5"/>
      <c r="Q102" s="5"/>
      <c r="R102" s="5"/>
      <c r="S102" s="5"/>
      <c r="T102" s="5"/>
    </row>
    <row r="103" spans="2:20" x14ac:dyDescent="0.25">
      <c r="B103" s="22"/>
      <c r="C103" s="6"/>
      <c r="D103" s="6"/>
      <c r="E103" s="6"/>
      <c r="F103" s="5"/>
      <c r="G103" s="22"/>
      <c r="H103" s="6"/>
      <c r="I103" s="6"/>
      <c r="J103" s="6"/>
      <c r="K103" s="6"/>
      <c r="L103" s="6"/>
      <c r="M103" s="6"/>
      <c r="N103" s="6"/>
      <c r="O103" s="5"/>
      <c r="P103" s="5"/>
      <c r="Q103" s="5"/>
      <c r="R103" s="5"/>
      <c r="S103" s="5"/>
      <c r="T103" s="5"/>
    </row>
    <row r="104" spans="2:20" x14ac:dyDescent="0.25">
      <c r="B104" s="22"/>
      <c r="C104" s="6"/>
      <c r="D104" s="6"/>
      <c r="E104" s="6"/>
      <c r="F104" s="5"/>
      <c r="G104" s="22"/>
      <c r="H104" s="6"/>
      <c r="I104" s="6"/>
      <c r="J104" s="6"/>
      <c r="K104" s="6"/>
      <c r="L104" s="6"/>
      <c r="M104" s="6"/>
      <c r="N104" s="6"/>
      <c r="O104" s="5"/>
      <c r="P104" s="5"/>
      <c r="Q104" s="5"/>
      <c r="R104" s="5"/>
      <c r="S104" s="5"/>
      <c r="T104" s="5"/>
    </row>
    <row r="105" spans="2:20" x14ac:dyDescent="0.25">
      <c r="B105" s="22"/>
      <c r="C105" s="6"/>
      <c r="D105" s="6"/>
      <c r="E105" s="6"/>
      <c r="F105" s="5"/>
      <c r="G105" s="22"/>
      <c r="H105" s="6"/>
      <c r="I105" s="6"/>
      <c r="J105" s="6"/>
      <c r="K105" s="6"/>
      <c r="L105" s="6"/>
      <c r="M105" s="6"/>
      <c r="N105" s="6"/>
      <c r="O105" s="5"/>
      <c r="P105" s="5"/>
      <c r="Q105" s="5"/>
      <c r="R105" s="5"/>
      <c r="S105" s="5"/>
      <c r="T105" s="5"/>
    </row>
    <row r="106" spans="2:20" x14ac:dyDescent="0.25">
      <c r="B106" s="22"/>
      <c r="C106" s="6"/>
      <c r="D106" s="6"/>
      <c r="E106" s="6"/>
      <c r="F106" s="5"/>
      <c r="G106" s="22"/>
      <c r="H106" s="6"/>
      <c r="I106" s="6"/>
      <c r="J106" s="6"/>
      <c r="K106" s="6"/>
      <c r="L106" s="6"/>
      <c r="M106" s="6"/>
      <c r="N106" s="6"/>
      <c r="O106" s="5"/>
      <c r="P106" s="5"/>
      <c r="Q106" s="5"/>
      <c r="R106" s="5"/>
      <c r="S106" s="5"/>
      <c r="T106" s="5"/>
    </row>
    <row r="107" spans="2:20" x14ac:dyDescent="0.25">
      <c r="B107" s="22"/>
      <c r="C107" s="6"/>
      <c r="D107" s="6"/>
      <c r="E107" s="6"/>
      <c r="F107" s="5"/>
      <c r="G107" s="22"/>
      <c r="H107" s="6"/>
      <c r="I107" s="6"/>
      <c r="J107" s="6"/>
      <c r="K107" s="6"/>
      <c r="L107" s="6"/>
      <c r="M107" s="6"/>
      <c r="N107" s="6"/>
      <c r="O107" s="5"/>
      <c r="P107" s="5"/>
      <c r="Q107" s="5"/>
      <c r="R107" s="5"/>
      <c r="S107" s="5"/>
      <c r="T107" s="5"/>
    </row>
    <row r="108" spans="2:20" x14ac:dyDescent="0.25">
      <c r="B108" s="22"/>
      <c r="C108" s="6"/>
      <c r="D108" s="6"/>
      <c r="E108" s="6"/>
      <c r="F108" s="5"/>
      <c r="G108" s="22"/>
      <c r="H108" s="6"/>
      <c r="I108" s="6"/>
      <c r="J108" s="6"/>
      <c r="K108" s="6"/>
      <c r="L108" s="6"/>
      <c r="M108" s="6"/>
      <c r="N108" s="6"/>
      <c r="O108" s="5"/>
      <c r="P108" s="5"/>
      <c r="Q108" s="5"/>
      <c r="R108" s="5"/>
      <c r="S108" s="5"/>
      <c r="T108" s="5"/>
    </row>
    <row r="109" spans="2:20" x14ac:dyDescent="0.25">
      <c r="B109" s="22"/>
      <c r="C109" s="6"/>
      <c r="D109" s="6"/>
      <c r="E109" s="6"/>
      <c r="F109" s="5"/>
      <c r="G109" s="22"/>
      <c r="H109" s="6"/>
      <c r="I109" s="6"/>
      <c r="J109" s="6"/>
      <c r="K109" s="6"/>
      <c r="L109" s="6"/>
      <c r="M109" s="6"/>
      <c r="N109" s="6"/>
      <c r="O109" s="5"/>
      <c r="P109" s="5"/>
      <c r="Q109" s="5"/>
      <c r="R109" s="5"/>
      <c r="S109" s="5"/>
      <c r="T109" s="5"/>
    </row>
    <row r="110" spans="2:20" x14ac:dyDescent="0.25">
      <c r="B110" s="22"/>
      <c r="C110" s="6"/>
      <c r="D110" s="6"/>
      <c r="E110" s="6"/>
      <c r="F110" s="5"/>
      <c r="G110" s="22"/>
      <c r="H110" s="6"/>
      <c r="I110" s="6"/>
      <c r="J110" s="6"/>
      <c r="K110" s="6"/>
      <c r="L110" s="6"/>
      <c r="M110" s="6"/>
      <c r="N110" s="6"/>
      <c r="O110" s="5"/>
      <c r="P110" s="5"/>
      <c r="Q110" s="5"/>
      <c r="R110" s="5"/>
      <c r="S110" s="5"/>
      <c r="T110" s="5"/>
    </row>
    <row r="111" spans="2:20" x14ac:dyDescent="0.25">
      <c r="B111" s="22"/>
      <c r="C111" s="6"/>
      <c r="D111" s="6"/>
      <c r="E111" s="6"/>
      <c r="F111" s="5"/>
      <c r="G111" s="22"/>
      <c r="H111" s="6"/>
      <c r="I111" s="6"/>
      <c r="J111" s="6"/>
      <c r="K111" s="6"/>
      <c r="L111" s="6"/>
      <c r="M111" s="6"/>
      <c r="N111" s="6"/>
      <c r="O111" s="5"/>
      <c r="P111" s="5"/>
      <c r="Q111" s="5"/>
      <c r="R111" s="5"/>
      <c r="S111" s="5"/>
      <c r="T111" s="5"/>
    </row>
    <row r="112" spans="2:20" x14ac:dyDescent="0.25">
      <c r="B112" s="22"/>
      <c r="C112" s="6"/>
      <c r="D112" s="6"/>
      <c r="E112" s="6"/>
      <c r="F112" s="5"/>
      <c r="G112" s="22"/>
      <c r="H112" s="6"/>
      <c r="I112" s="6"/>
      <c r="J112" s="6"/>
      <c r="K112" s="6"/>
      <c r="L112" s="6"/>
      <c r="M112" s="6"/>
      <c r="N112" s="6"/>
      <c r="O112" s="5"/>
      <c r="P112" s="5"/>
      <c r="Q112" s="5"/>
      <c r="R112" s="5"/>
      <c r="S112" s="5"/>
      <c r="T112" s="5"/>
    </row>
    <row r="113" spans="2:20" x14ac:dyDescent="0.25">
      <c r="B113" s="22"/>
      <c r="C113" s="6"/>
      <c r="D113" s="6"/>
      <c r="E113" s="6"/>
      <c r="F113" s="5"/>
      <c r="G113" s="22"/>
      <c r="H113" s="6"/>
      <c r="I113" s="6"/>
      <c r="J113" s="6"/>
      <c r="K113" s="6"/>
      <c r="L113" s="6"/>
      <c r="M113" s="6"/>
      <c r="N113" s="6"/>
      <c r="O113" s="5"/>
      <c r="P113" s="5"/>
      <c r="Q113" s="5"/>
      <c r="R113" s="5"/>
      <c r="S113" s="5"/>
      <c r="T113" s="5"/>
    </row>
    <row r="114" spans="2:20" x14ac:dyDescent="0.25">
      <c r="B114" s="22"/>
      <c r="C114" s="6"/>
      <c r="D114" s="6"/>
      <c r="E114" s="6"/>
      <c r="F114" s="5"/>
      <c r="G114" s="22"/>
      <c r="H114" s="6"/>
      <c r="I114" s="6"/>
      <c r="J114" s="6"/>
      <c r="K114" s="6"/>
      <c r="L114" s="6"/>
      <c r="M114" s="6"/>
      <c r="N114" s="6"/>
      <c r="O114" s="5"/>
      <c r="P114" s="5"/>
      <c r="Q114" s="5"/>
      <c r="R114" s="5"/>
      <c r="S114" s="5"/>
      <c r="T114" s="5"/>
    </row>
    <row r="115" spans="2:20" x14ac:dyDescent="0.25">
      <c r="B115" s="22"/>
      <c r="C115" s="6"/>
      <c r="D115" s="6"/>
      <c r="E115" s="6"/>
      <c r="F115" s="5"/>
      <c r="G115" s="22"/>
      <c r="H115" s="6"/>
      <c r="I115" s="6"/>
      <c r="J115" s="6"/>
      <c r="K115" s="6"/>
      <c r="L115" s="6"/>
      <c r="M115" s="6"/>
      <c r="N115" s="6"/>
      <c r="O115" s="5"/>
      <c r="P115" s="5"/>
      <c r="Q115" s="5"/>
      <c r="R115" s="5"/>
      <c r="S115" s="5"/>
      <c r="T115" s="5"/>
    </row>
    <row r="116" spans="2:20" x14ac:dyDescent="0.25">
      <c r="B116" s="22"/>
      <c r="C116" s="6"/>
      <c r="D116" s="6"/>
      <c r="E116" s="6"/>
      <c r="F116" s="5"/>
      <c r="G116" s="22"/>
      <c r="H116" s="6"/>
      <c r="I116" s="6"/>
      <c r="J116" s="6"/>
      <c r="K116" s="6"/>
      <c r="L116" s="6"/>
      <c r="M116" s="6"/>
      <c r="N116" s="6"/>
      <c r="O116" s="5"/>
      <c r="P116" s="5"/>
      <c r="Q116" s="5"/>
      <c r="R116" s="5"/>
      <c r="S116" s="5"/>
      <c r="T116" s="5"/>
    </row>
    <row r="117" spans="2:20" x14ac:dyDescent="0.25">
      <c r="C117" s="7"/>
      <c r="D117" s="7"/>
      <c r="E117" s="7"/>
      <c r="G117" s="22"/>
      <c r="H117" s="6"/>
      <c r="I117" s="6"/>
      <c r="J117" s="6"/>
      <c r="K117" s="7"/>
      <c r="L117" s="7"/>
      <c r="M117" s="7"/>
      <c r="N117" s="7"/>
    </row>
    <row r="118" spans="2:20" x14ac:dyDescent="0.25">
      <c r="H118" s="7"/>
      <c r="I118" s="7"/>
      <c r="J118" s="7"/>
      <c r="K118" s="7"/>
      <c r="L118" s="7"/>
      <c r="M118" s="7"/>
      <c r="N118" s="7"/>
    </row>
    <row r="119" spans="2:20" x14ac:dyDescent="0.25">
      <c r="H119" s="7"/>
      <c r="I119" s="7"/>
      <c r="J119" s="7"/>
      <c r="K119" s="7"/>
      <c r="L119" s="7"/>
      <c r="M119" s="7"/>
      <c r="N119" s="7"/>
    </row>
    <row r="120" spans="2:20" x14ac:dyDescent="0.25">
      <c r="H120" s="7"/>
      <c r="I120" s="7"/>
      <c r="J120" s="7"/>
      <c r="K120" s="7"/>
      <c r="L120" s="7"/>
      <c r="M120" s="7"/>
      <c r="N120" s="7"/>
    </row>
    <row r="121" spans="2:20" x14ac:dyDescent="0.25">
      <c r="H121" s="7"/>
      <c r="I121" s="7"/>
      <c r="J121" s="7"/>
    </row>
  </sheetData>
  <mergeCells count="16">
    <mergeCell ref="Q56:T56"/>
    <mergeCell ref="B1:J1"/>
    <mergeCell ref="C5:D5"/>
    <mergeCell ref="C6:D6"/>
    <mergeCell ref="C7:D7"/>
    <mergeCell ref="C8:D8"/>
    <mergeCell ref="B6:B8"/>
    <mergeCell ref="B3:B5"/>
    <mergeCell ref="C3:D3"/>
    <mergeCell ref="C4:D4"/>
    <mergeCell ref="G8:I8"/>
    <mergeCell ref="G5:I5"/>
    <mergeCell ref="H3:I3"/>
    <mergeCell ref="H4:I4"/>
    <mergeCell ref="H6:I6"/>
    <mergeCell ref="H7:I7"/>
  </mergeCells>
  <phoneticPr fontId="1" type="noConversion"/>
  <dataValidations count="49">
    <dataValidation allowBlank="1" showInputMessage="1" showErrorMessage="1" prompt="Create Personal Monthly Budget in this worksheet.  Projected &amp; Actual income starts in cell B3. Sample tables for expense categories are in two columns starting in cells B10 &amp; G10" sqref="A1" xr:uid="{00000000-0002-0000-0000-000000000000}"/>
    <dataValidation allowBlank="1" showInputMessage="1" showErrorMessage="1" prompt="Title of this worksheet is in this cell.  Continue to cell B3 to enter projected and actual income. Expense and balance summary are auto calculated starting in cell G3" sqref="B1:J1" xr:uid="{00000000-0002-0000-0000-000001000000}"/>
    <dataValidation allowBlank="1" showInputMessage="1" showErrorMessage="1" prompt="Enter projected Income in cell E3 &amp; Extra projected income in cell E4. Total projected monthly income is auto calculated in cell E5. Actual Monthly Income label is in cell below" sqref="B3:B5" xr:uid="{00000000-0002-0000-0000-000002000000}"/>
    <dataValidation allowBlank="1" showInputMessage="1" showErrorMessage="1" prompt="Enter actual Income 1 in cell at right" sqref="C6:D6" xr:uid="{00000000-0002-0000-0000-000003000000}"/>
    <dataValidation allowBlank="1" showInputMessage="1" showErrorMessage="1" prompt="Enter actual Income 1 in this cell" sqref="E6" xr:uid="{00000000-0002-0000-0000-000004000000}"/>
    <dataValidation allowBlank="1" showInputMessage="1" showErrorMessage="1" prompt="Enter actual Extra Income in cell at right" sqref="C7:D7" xr:uid="{00000000-0002-0000-0000-000005000000}"/>
    <dataValidation allowBlank="1" showInputMessage="1" showErrorMessage="1" prompt="Enter actual Extra Income in this cell" sqref="E7" xr:uid="{00000000-0002-0000-0000-000006000000}"/>
    <dataValidation allowBlank="1" showInputMessage="1" showErrorMessage="1" prompt="Total actual monthly income is auto calculated in cell at right" sqref="C8:D8" xr:uid="{00000000-0002-0000-0000-000007000000}"/>
    <dataValidation allowBlank="1" showInputMessage="1" showErrorMessage="1" prompt="Total projected monthly income is auto calculated in this cell" sqref="E5" xr:uid="{00000000-0002-0000-0000-000008000000}"/>
    <dataValidation allowBlank="1" showInputMessage="1" showErrorMessage="1" prompt="Enter actual Income in cell E6 &amp; Extra actual income in cell E7. Total actual monthly income is auto calculated in cell E8. Income summary is auto calculated starting in cell G3" sqref="B6:B8" xr:uid="{00000000-0002-0000-0000-000009000000}"/>
    <dataValidation allowBlank="1" showInputMessage="1" showErrorMessage="1" prompt="Total actual monthly income is auto calculated in this cell" sqref="E8" xr:uid="{00000000-0002-0000-0000-00000A000000}"/>
    <dataValidation allowBlank="1" showInputMessage="1" showErrorMessage="1" prompt="Projected Balance is auto calculated in cell J6" sqref="G6" xr:uid="{00000000-0002-0000-0000-00000B000000}"/>
    <dataValidation allowBlank="1" showInputMessage="1" showErrorMessage="1" prompt="Sample Housing expenses are in this column under this heading" sqref="B10" xr:uid="{00000000-0002-0000-0000-00000C000000}"/>
    <dataValidation allowBlank="1" showInputMessage="1" showErrorMessage="1" prompt="Enter Projected Cost in this column under this heading" sqref="C10 H53 C53 H10 H23 H32 H39 H45 C23 C32 C39 C45" xr:uid="{00000000-0002-0000-0000-00000D000000}"/>
    <dataValidation allowBlank="1" showInputMessage="1" showErrorMessage="1" prompt="Enter Actual Cost in this column under this heading" sqref="D10 D23 D53 I10 I23 I32 I39 I45 I53 D32 D39 D45" xr:uid="{00000000-0002-0000-0000-00000E000000}"/>
    <dataValidation allowBlank="1" showInputMessage="1" showErrorMessage="1" prompt="Sample Transportation expenses are in this column under this heading" sqref="B23" xr:uid="{00000000-0002-0000-0000-00000F000000}"/>
    <dataValidation allowBlank="1" showInputMessage="1" showErrorMessage="1" prompt="Enter details in Personal Care table starting below" sqref="B52:E52" xr:uid="{00000000-0002-0000-0000-000010000000}"/>
    <dataValidation allowBlank="1" showInputMessage="1" showErrorMessage="1" prompt="Enter details in Transportation table starting below" sqref="B22:E22" xr:uid="{00000000-0002-0000-0000-000011000000}"/>
    <dataValidation allowBlank="1" showInputMessage="1" showErrorMessage="1" prompt="Sample Personal Care expenses are in this column under this heading" sqref="B53" xr:uid="{00000000-0002-0000-0000-000012000000}"/>
    <dataValidation allowBlank="1" showInputMessage="1" showErrorMessage="1" prompt="Sample Entertainment expenses are in this column under this heading" sqref="G10" xr:uid="{00000000-0002-0000-0000-000013000000}"/>
    <dataValidation allowBlank="1" showInputMessage="1" showErrorMessage="1" prompt="Sample Loan expenses are in this column under this heading" sqref="G23" xr:uid="{00000000-0002-0000-0000-000015000000}"/>
    <dataValidation allowBlank="1" showInputMessage="1" showErrorMessage="1" prompt="Sample Tax expenses are in this column under this heading" sqref="G32" xr:uid="{00000000-0002-0000-0000-000017000000}"/>
    <dataValidation allowBlank="1" showInputMessage="1" showErrorMessage="1" prompt="Sample Savings or Investment expenses are in this column under this heading" sqref="G39" xr:uid="{00000000-0002-0000-0000-000019000000}"/>
    <dataValidation allowBlank="1" showInputMessage="1" showErrorMessage="1" prompt="Sample Gifts and Donation expenses are in this column under this heading" sqref="G45" xr:uid="{00000000-0002-0000-0000-00001B000000}"/>
    <dataValidation allowBlank="1" showInputMessage="1" showErrorMessage="1" prompt="Enter details in Legal table starting below" sqref="Q56:T56" xr:uid="{00000000-0002-0000-0000-00001C000000}"/>
    <dataValidation allowBlank="1" showInputMessage="1" showErrorMessage="1" prompt="Sample Legal expenses are in this column under this heading" sqref="G53" xr:uid="{00000000-0002-0000-0000-00001D000000}"/>
    <dataValidation allowBlank="1" showInputMessage="1" showErrorMessage="1" prompt="Sample Insurance expenses are in this column under this heading" sqref="B32" xr:uid="{00000000-0002-0000-0000-00001F000000}"/>
    <dataValidation allowBlank="1" showInputMessage="1" showErrorMessage="1" prompt="Sample Food expenses are in this column under this heading" sqref="B39" xr:uid="{00000000-0002-0000-0000-000020000000}"/>
    <dataValidation allowBlank="1" showInputMessage="1" showErrorMessage="1" prompt="Modify or enter Pets items in this column under this heading" sqref="B45" xr:uid="{00000000-0002-0000-0000-000021000000}"/>
    <dataValidation allowBlank="1" showInputMessage="1" showErrorMessage="1" prompt="Enter details in Food table starting below" sqref="B38:E38" xr:uid="{00000000-0002-0000-0000-000023000000}"/>
    <dataValidation allowBlank="1" showInputMessage="1" showErrorMessage="1" prompt="Enter details in Pets table starting below" sqref="B44:E44" xr:uid="{00000000-0002-0000-0000-000024000000}"/>
    <dataValidation allowBlank="1" showInputMessage="1" showErrorMessage="1" prompt="Enter details in Entertainment table starting below" sqref="G9" xr:uid="{00000000-0002-0000-0000-000025000000}"/>
    <dataValidation allowBlank="1" showInputMessage="1" showErrorMessage="1" prompt="Difference is auto calculated in this column under this heading" sqref="E10 J10 E23 J23 E32 J32 E39 E45 J53 J45 J39 E53" xr:uid="{00000000-0002-0000-0000-000026000000}"/>
    <dataValidation allowBlank="1" showInputMessage="1" showErrorMessage="1" prompt="Total projected monthly income is auto calculated in cell at right" sqref="C5:D5" xr:uid="{00000000-0002-0000-0000-000027000000}"/>
    <dataValidation allowBlank="1" showInputMessage="1" showErrorMessage="1" prompt="Enter projected Income 1 in cell at right" sqref="C3:D3" xr:uid="{00000000-0002-0000-0000-000028000000}"/>
    <dataValidation allowBlank="1" showInputMessage="1" showErrorMessage="1" prompt="Enter projected Extra income in cell at right" sqref="C4:D4" xr:uid="{00000000-0002-0000-0000-000029000000}"/>
    <dataValidation allowBlank="1" showInputMessage="1" showErrorMessage="1" prompt="Enter projected Income 1 in this cell" sqref="E3" xr:uid="{00000000-0002-0000-0000-00002A000000}"/>
    <dataValidation allowBlank="1" showInputMessage="1" showErrorMessage="1" prompt="Enter projectred Extra Income in this cell" sqref="E4" xr:uid="{00000000-0002-0000-0000-00002B000000}"/>
    <dataValidation allowBlank="1" showInputMessage="1" showErrorMessage="1" prompt="Actual Balance is auto calculated in cell J7" sqref="G7" xr:uid="{00000000-0002-0000-0000-00002C000000}"/>
    <dataValidation allowBlank="1" showInputMessage="1" showErrorMessage="1" prompt="Total Projected Expense is auto calculated in this cell" sqref="J3" xr:uid="{00000000-0002-0000-0000-00002D000000}"/>
    <dataValidation allowBlank="1" showInputMessage="1" showErrorMessage="1" prompt="Total Actual Expense is auto calculated in this cell" sqref="J4" xr:uid="{00000000-0002-0000-0000-00002E000000}"/>
    <dataValidation allowBlank="1" showInputMessage="1" showErrorMessage="1" prompt="Total Expense Difference is auto calculated in this cell" sqref="J5" xr:uid="{00000000-0002-0000-0000-00002F000000}"/>
    <dataValidation allowBlank="1" showInputMessage="1" showErrorMessage="1" prompt="Total Projected Expense is auto calculated in cell J3" sqref="G3" xr:uid="{00000000-0002-0000-0000-000030000000}"/>
    <dataValidation allowBlank="1" showInputMessage="1" showErrorMessage="1" prompt="Total Actual Expense is auto calculated in cell J4" sqref="G4" xr:uid="{00000000-0002-0000-0000-000031000000}"/>
    <dataValidation allowBlank="1" showInputMessage="1" showErrorMessage="1" prompt="Total Expense Difference is auto calculated in cell at right" sqref="G5:I5" xr:uid="{00000000-0002-0000-0000-000032000000}"/>
    <dataValidation allowBlank="1" showInputMessage="1" showErrorMessage="1" prompt="Difference in the projected versus actual balance is auto calculated in cell at right" sqref="G8:I8" xr:uid="{00000000-0002-0000-0000-000033000000}"/>
    <dataValidation allowBlank="1" showInputMessage="1" showErrorMessage="1" prompt="Projected Balance is auto calculated in this cell" sqref="J6" xr:uid="{00000000-0002-0000-0000-000034000000}"/>
    <dataValidation allowBlank="1" showInputMessage="1" showErrorMessage="1" prompt="Actual Balance is auto calculated in this cell" sqref="J7" xr:uid="{00000000-0002-0000-0000-000035000000}"/>
    <dataValidation allowBlank="1" showInputMessage="1" showErrorMessage="1" prompt="Balance Difference is auto calculated in this cell" sqref="J8" xr:uid="{00000000-0002-0000-0000-000036000000}"/>
  </dataValidations>
  <printOptions horizontalCentered="1"/>
  <pageMargins left="0.5" right="0.5" top="0.5" bottom="0.5" header="0.5" footer="0.5"/>
  <pageSetup scale="51" fitToWidth="0" fitToHeight="0" orientation="landscape" horizontalDpi="4294967292" r:id="rId1"/>
  <headerFooter differentFirst="1" alignWithMargins="0">
    <oddFooter>Page &amp;P of &amp;N</oddFooter>
  </headerFooter>
  <rowBreaks count="1" manualBreakCount="1">
    <brk id="30" max="9" man="1"/>
  </rowBreak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2022-10-11T16:20:04Z</cp:lastPrinted>
  <dcterms:created xsi:type="dcterms:W3CDTF">2018-04-23T07:00:55Z</dcterms:created>
  <dcterms:modified xsi:type="dcterms:W3CDTF">2022-10-11T16:20:11Z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2018-04-23T07:00:59.8471103Z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